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updateLinks="never" codeName="ThisWorkbook"/>
  <mc:AlternateContent xmlns:mc="http://schemas.openxmlformats.org/markup-compatibility/2006">
    <mc:Choice Requires="x15">
      <x15ac:absPath xmlns:x15ac="http://schemas.microsoft.com/office/spreadsheetml/2010/11/ac" url="https://dsdipq.sharepoint.com/sites/HealtEducationJustice/Shared Documents/General/Infrastructure Proposal Development Hub/Template Update - December/2. Project management documents/"/>
    </mc:Choice>
  </mc:AlternateContent>
  <xr:revisionPtr revIDLastSave="32" documentId="8_{01FB18CA-9B62-4B18-AE43-C54B09C58ADA}" xr6:coauthVersionLast="47" xr6:coauthVersionMax="47" xr10:uidLastSave="{27248365-DB40-47C7-A600-6430051EAC9F}"/>
  <bookViews>
    <workbookView xWindow="-110" yWindow="-110" windowWidth="19420" windowHeight="10300" tabRatio="584" xr2:uid="{00000000-000D-0000-FFFF-FFFF00000000}"/>
  </bookViews>
  <sheets>
    <sheet name="Licence" sheetId="41" r:id="rId1"/>
    <sheet name="START HERE" sheetId="26" r:id="rId2"/>
    <sheet name="DASHBOARD" sheetId="4" r:id="rId3"/>
    <sheet name="INPUTS" sheetId="9" r:id="rId4"/>
    <sheet name="HEAD CONTRACT" sheetId="40" r:id="rId5"/>
    <sheet name="CONTRACT VARIATIONS" sheetId="38" r:id="rId6"/>
    <sheet name="FORECAST-UPDATE" sheetId="37" r:id="rId7"/>
    <sheet name="BUDGET" sheetId="20" r:id="rId8"/>
    <sheet name="INVOICES" sheetId="10" r:id="rId9"/>
    <sheet name="RECOVERY" sheetId="39" r:id="rId10"/>
    <sheet name="FORECAST" sheetId="31" r:id="rId11"/>
    <sheet name="ACTUAL" sheetId="30" r:id="rId12"/>
    <sheet name="DATA" sheetId="29" state="hidden" r:id="rId13"/>
    <sheet name="VALIDATION" sheetId="36" state="hidden" r:id="rId14"/>
  </sheets>
  <externalReferences>
    <externalReference r:id="rId15"/>
  </externalReferences>
  <definedNames>
    <definedName name="Actual_Dates" localSheetId="5">[1]ACTUAL!$J$7:$Y$7</definedName>
    <definedName name="Actual_Dates" localSheetId="4">[1]ACTUAL!$J$7:$Y$7</definedName>
    <definedName name="Actual_Dates" localSheetId="9">[1]ACTUAL!$J$7:$Y$7</definedName>
    <definedName name="Actual_Dates">ACTUAL!$J$7:$Y$7</definedName>
    <definedName name="Billing_Status" localSheetId="5">[1]VALIDATION!$C$19:$C$20</definedName>
    <definedName name="Billing_Status" localSheetId="4">[1]VALIDATION!$C$19:$C$20</definedName>
    <definedName name="Billing_Status" localSheetId="9">[1]VALIDATION!$C$19:$C$20</definedName>
    <definedName name="Billing_Status">VALIDATION!$C$19:$C$20</definedName>
    <definedName name="Contract_date">DASHBOARD!$E$136:$E$138</definedName>
    <definedName name="Contract_enddate">DASHBOARD!$E$136:$E$138</definedName>
    <definedName name="Holidays" localSheetId="5">[1]VALIDATION!$P$29:$P$48</definedName>
    <definedName name="Holidays" localSheetId="4">[1]VALIDATION!$P$29:$P$48</definedName>
    <definedName name="Holidays" localSheetId="9">[1]VALIDATION!$P$29:$P$48</definedName>
    <definedName name="Holidays">VALIDATION!$P$29:$P$48</definedName>
    <definedName name="InvoiceStatus" localSheetId="5">[1]VALIDATION!$C$24:$C$26</definedName>
    <definedName name="InvoiceStatus" localSheetId="4">[1]VALIDATION!$C$24:$C$26</definedName>
    <definedName name="InvoiceStatus" localSheetId="9">[1]VALIDATION!$C$24:$C$26</definedName>
    <definedName name="InvoiceStatus">VALIDATION!$C$24:$C$26</definedName>
    <definedName name="List_Categorisation">VALIDATION!$P$52:$P$58</definedName>
    <definedName name="Months" localSheetId="5">[1]VALIDATION!$C$4:$C$15</definedName>
    <definedName name="Months" localSheetId="4">[1]VALIDATION!$C$4:$C$15</definedName>
    <definedName name="Months" localSheetId="9">[1]VALIDATION!$C$4:$C$15</definedName>
    <definedName name="Months">VALIDATION!$C$4:$C$15</definedName>
    <definedName name="Planned" localSheetId="10">FORECAST!$B$7:$R$47</definedName>
    <definedName name="Planned" localSheetId="6">'FORECAST-UPDATE'!$B$7:$Q$47</definedName>
    <definedName name="Planned">BUDGET!$B$7:$X$47</definedName>
    <definedName name="_xlnm.Print_Area" localSheetId="2">DASHBOARD!$A$1:$R$141</definedName>
    <definedName name="_xlnm.Print_Area" localSheetId="10">FORECAST!$A$1:$X$48</definedName>
    <definedName name="_xlnm.Print_Area" localSheetId="6">'FORECAST-UPDATE'!$A$1:$V$48</definedName>
    <definedName name="_xlnm.Print_Area" localSheetId="3">INPUTS!$A$1:$U$67</definedName>
    <definedName name="Table_Actual">ACTUAL!$B$6:$Y$47</definedName>
    <definedName name="Table_Forecast">ACTUAL!$B$6:$Y$47</definedName>
    <definedName name="Table_Graph_Data">DATA!$D$6:$J$23</definedName>
    <definedName name="Table_Invoice_details" localSheetId="5">[1]!Table2[#Data]</definedName>
    <definedName name="Table_Invoice_details" localSheetId="10">Table2[]</definedName>
    <definedName name="Table_Invoice_details" localSheetId="6">Table2[]</definedName>
    <definedName name="Table_Invoice_details" localSheetId="4">[1]!Table2[#Data]</definedName>
    <definedName name="Table_Invoice_details" localSheetId="9">[1]!Table2[#Data]</definedName>
    <definedName name="Table_Invoice_details">Table2[]</definedName>
    <definedName name="Table_Invoices">INVOICES!$B$8:$O$483</definedName>
    <definedName name="Table_Planned" localSheetId="10">FORECAST!$B$6:$R$47</definedName>
    <definedName name="Table_Planned" localSheetId="6">'FORECAST-UPDATE'!$B$6:$Q$47</definedName>
    <definedName name="Table_Planned">BUDGET!$B$6:$X$47</definedName>
    <definedName name="Table_ProjectTeam">DATA!$D$6:$M$23</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2" i="10" l="1"/>
  <c r="C163" i="10"/>
  <c r="C164" i="10"/>
  <c r="C165" i="10"/>
  <c r="C166" i="10"/>
  <c r="C167" i="10"/>
  <c r="C168" i="10"/>
  <c r="C169" i="10"/>
  <c r="C170" i="10"/>
  <c r="C171" i="10"/>
  <c r="C172" i="10"/>
  <c r="C173" i="10"/>
  <c r="C174" i="10"/>
  <c r="C175" i="10"/>
  <c r="C176" i="10"/>
  <c r="W6" i="31" l="1"/>
  <c r="X6" i="31" s="1"/>
  <c r="W7" i="31"/>
  <c r="X7" i="31" s="1"/>
  <c r="W8" i="31"/>
  <c r="W9" i="31"/>
  <c r="X8" i="31" l="1"/>
  <c r="X9" i="31"/>
  <c r="E16" i="39"/>
  <c r="C44" i="38"/>
  <c r="C42" i="38"/>
  <c r="C27" i="38"/>
  <c r="C25" i="38"/>
  <c r="C23" i="38"/>
  <c r="B331" i="10" l="1"/>
  <c r="D17" i="20" l="1"/>
  <c r="L315" i="10"/>
  <c r="M315" i="10" s="1"/>
  <c r="I315" i="10"/>
  <c r="L314" i="10"/>
  <c r="M314" i="10" s="1"/>
  <c r="I314" i="10"/>
  <c r="L313" i="10"/>
  <c r="M313" i="10" s="1"/>
  <c r="I313" i="10"/>
  <c r="L29" i="10"/>
  <c r="M29" i="10" s="1"/>
  <c r="I29" i="10"/>
  <c r="L30" i="10"/>
  <c r="M30" i="10" s="1"/>
  <c r="I30" i="10"/>
  <c r="L10" i="10"/>
  <c r="M10" i="10" s="1"/>
  <c r="I10" i="10"/>
  <c r="L11" i="10"/>
  <c r="M11" i="10" s="1"/>
  <c r="I11" i="10"/>
  <c r="I12" i="10"/>
  <c r="L12" i="10"/>
  <c r="M12" i="10" s="1"/>
  <c r="G140" i="4"/>
  <c r="G28" i="20"/>
  <c r="D16" i="20"/>
  <c r="D15" i="20"/>
  <c r="G34" i="20"/>
  <c r="C32" i="30"/>
  <c r="I275" i="10"/>
  <c r="I276" i="10"/>
  <c r="I43" i="20"/>
  <c r="G23" i="20"/>
  <c r="G22" i="20"/>
  <c r="K481" i="10"/>
  <c r="K462" i="10"/>
  <c r="K443" i="10"/>
  <c r="K424" i="10"/>
  <c r="K405" i="10"/>
  <c r="K386" i="10"/>
  <c r="K367" i="10"/>
  <c r="K348" i="10"/>
  <c r="K329" i="10"/>
  <c r="K310" i="10"/>
  <c r="K291" i="10"/>
  <c r="K272" i="10"/>
  <c r="K215" i="10"/>
  <c r="K196" i="10"/>
  <c r="K177" i="10"/>
  <c r="K158" i="10"/>
  <c r="K139" i="10"/>
  <c r="K120" i="10"/>
  <c r="K101" i="10"/>
  <c r="K44" i="10"/>
  <c r="K25" i="10"/>
  <c r="L294" i="10"/>
  <c r="M294" i="10" s="1"/>
  <c r="I294" i="10"/>
  <c r="L276" i="10"/>
  <c r="M276" i="10" s="1"/>
  <c r="L275" i="10"/>
  <c r="L256" i="10"/>
  <c r="M256" i="10" s="1"/>
  <c r="I256" i="10"/>
  <c r="K253" i="10"/>
  <c r="I237" i="10"/>
  <c r="K234" i="10"/>
  <c r="I218" i="10"/>
  <c r="L237" i="10"/>
  <c r="M237" i="10" s="1"/>
  <c r="L218" i="10"/>
  <c r="K82" i="10"/>
  <c r="I70" i="10"/>
  <c r="L69" i="10"/>
  <c r="M69" i="10" s="1"/>
  <c r="I69" i="10"/>
  <c r="L68" i="10"/>
  <c r="M68" i="10" s="1"/>
  <c r="I68" i="10"/>
  <c r="L67" i="10"/>
  <c r="M67" i="10" s="1"/>
  <c r="I67" i="10"/>
  <c r="L66" i="10"/>
  <c r="M66" i="10" s="1"/>
  <c r="I66" i="10"/>
  <c r="I50" i="10"/>
  <c r="K63" i="10"/>
  <c r="I49" i="10"/>
  <c r="L48" i="10"/>
  <c r="M48" i="10" s="1"/>
  <c r="I48" i="10"/>
  <c r="L47" i="10"/>
  <c r="M47" i="10" s="1"/>
  <c r="I47" i="10"/>
  <c r="L28" i="10"/>
  <c r="M28" i="10" s="1"/>
  <c r="I28" i="10"/>
  <c r="L13" i="10"/>
  <c r="M13" i="10" s="1"/>
  <c r="I13" i="10"/>
  <c r="L9" i="10"/>
  <c r="M9" i="10"/>
  <c r="I9" i="10"/>
  <c r="H54" i="9"/>
  <c r="L70" i="10"/>
  <c r="M70" i="10" s="1"/>
  <c r="L49" i="10"/>
  <c r="M49" i="10" s="1"/>
  <c r="L50" i="10"/>
  <c r="M50" i="10" s="1"/>
  <c r="B125" i="4"/>
  <c r="C125" i="4" s="1"/>
  <c r="B126" i="4"/>
  <c r="B127" i="4"/>
  <c r="B128" i="4"/>
  <c r="C128" i="4" s="1"/>
  <c r="B129" i="4"/>
  <c r="F129" i="4" s="1"/>
  <c r="B130" i="4"/>
  <c r="E130" i="4" s="1"/>
  <c r="B131" i="4"/>
  <c r="B132" i="4"/>
  <c r="B133" i="4"/>
  <c r="B134" i="4"/>
  <c r="B135" i="4"/>
  <c r="B136" i="4"/>
  <c r="C136" i="4" s="1"/>
  <c r="B137" i="4"/>
  <c r="B138" i="4"/>
  <c r="F138" i="4" s="1"/>
  <c r="B124" i="4"/>
  <c r="B113" i="4"/>
  <c r="B114" i="4"/>
  <c r="C114" i="4" s="1"/>
  <c r="B115" i="4"/>
  <c r="B116" i="4"/>
  <c r="B117" i="4"/>
  <c r="B118" i="4"/>
  <c r="B119" i="4"/>
  <c r="E119" i="4" s="1"/>
  <c r="B120" i="4"/>
  <c r="B121" i="4"/>
  <c r="B112" i="4"/>
  <c r="E112" i="4" s="1"/>
  <c r="I108" i="4"/>
  <c r="I109" i="4" s="1"/>
  <c r="F133" i="4"/>
  <c r="E136" i="4"/>
  <c r="F131" i="4"/>
  <c r="E131" i="4"/>
  <c r="E138" i="4"/>
  <c r="F134" i="4"/>
  <c r="E134" i="4"/>
  <c r="F130" i="4"/>
  <c r="E115" i="4"/>
  <c r="C117" i="4"/>
  <c r="E117" i="4"/>
  <c r="E120" i="4"/>
  <c r="E118" i="4"/>
  <c r="F127" i="4"/>
  <c r="E127" i="4"/>
  <c r="F125" i="4"/>
  <c r="E125" i="4"/>
  <c r="F124" i="4"/>
  <c r="E124" i="4"/>
  <c r="C120" i="4"/>
  <c r="C131" i="4"/>
  <c r="C127" i="4"/>
  <c r="F136" i="4"/>
  <c r="C124" i="4"/>
  <c r="C115" i="4"/>
  <c r="C138" i="4"/>
  <c r="C134" i="4"/>
  <c r="C118" i="4"/>
  <c r="C64" i="29"/>
  <c r="C35" i="29"/>
  <c r="B91" i="4"/>
  <c r="C91" i="4" s="1"/>
  <c r="B92" i="4"/>
  <c r="B93" i="4"/>
  <c r="C93" i="4" s="1"/>
  <c r="B94" i="4"/>
  <c r="B95" i="4"/>
  <c r="C95" i="4" s="1"/>
  <c r="B96" i="4"/>
  <c r="C96" i="4" s="1"/>
  <c r="B97" i="4"/>
  <c r="C97" i="4" s="1"/>
  <c r="B98" i="4"/>
  <c r="B99" i="4"/>
  <c r="C99" i="4" s="1"/>
  <c r="B100" i="4"/>
  <c r="B101" i="4"/>
  <c r="C101" i="4"/>
  <c r="B102" i="4"/>
  <c r="C102" i="4" s="1"/>
  <c r="B103" i="4"/>
  <c r="C103" i="4" s="1"/>
  <c r="B104" i="4"/>
  <c r="C104" i="4" s="1"/>
  <c r="B90" i="4"/>
  <c r="C90" i="4" s="1"/>
  <c r="B79" i="4"/>
  <c r="B80" i="4"/>
  <c r="C80" i="4" s="1"/>
  <c r="B81" i="4"/>
  <c r="C81" i="4"/>
  <c r="B82" i="4"/>
  <c r="C82" i="4" s="1"/>
  <c r="B83" i="4"/>
  <c r="B84" i="4"/>
  <c r="C84" i="4" s="1"/>
  <c r="B85" i="4"/>
  <c r="C85" i="4"/>
  <c r="B86" i="4"/>
  <c r="B87" i="4"/>
  <c r="B78" i="4"/>
  <c r="C78" i="4" s="1"/>
  <c r="B70" i="4"/>
  <c r="C70" i="4"/>
  <c r="B57" i="4"/>
  <c r="B58" i="4"/>
  <c r="C58" i="4" s="1"/>
  <c r="B59" i="4"/>
  <c r="B60" i="4"/>
  <c r="B61" i="4"/>
  <c r="B62" i="4"/>
  <c r="C62" i="4" s="1"/>
  <c r="B63" i="4"/>
  <c r="B64" i="4"/>
  <c r="B65" i="4"/>
  <c r="B66" i="4"/>
  <c r="C66" i="4" s="1"/>
  <c r="B67" i="4"/>
  <c r="C67" i="4" s="1"/>
  <c r="B68" i="4"/>
  <c r="B69" i="4"/>
  <c r="B56" i="4"/>
  <c r="C56" i="4" s="1"/>
  <c r="B45" i="4"/>
  <c r="C45" i="4" s="1"/>
  <c r="B46" i="4"/>
  <c r="C46" i="4" s="1"/>
  <c r="B47" i="4"/>
  <c r="C47" i="4" s="1"/>
  <c r="B48" i="4"/>
  <c r="B49" i="4"/>
  <c r="C49" i="4" s="1"/>
  <c r="B50" i="4"/>
  <c r="C50" i="4"/>
  <c r="B51" i="4"/>
  <c r="C51" i="4"/>
  <c r="B52" i="4"/>
  <c r="B53" i="4"/>
  <c r="C53" i="4" s="1"/>
  <c r="B44" i="4"/>
  <c r="I31" i="10"/>
  <c r="I32" i="10"/>
  <c r="I33" i="10"/>
  <c r="B33" i="10" s="1"/>
  <c r="I34" i="10"/>
  <c r="I35" i="10"/>
  <c r="I36" i="10"/>
  <c r="I37" i="10"/>
  <c r="I38" i="10"/>
  <c r="B38" i="10" s="1"/>
  <c r="I39" i="10"/>
  <c r="I40" i="10"/>
  <c r="I41" i="10"/>
  <c r="I42" i="10"/>
  <c r="I43" i="10"/>
  <c r="C51" i="29"/>
  <c r="C52" i="29"/>
  <c r="C53" i="29"/>
  <c r="C54" i="29"/>
  <c r="C55" i="29"/>
  <c r="C56" i="29"/>
  <c r="C57" i="29"/>
  <c r="C58" i="29"/>
  <c r="C59" i="29"/>
  <c r="C60" i="29"/>
  <c r="C61" i="29"/>
  <c r="C62" i="29"/>
  <c r="C63" i="29"/>
  <c r="C50" i="29"/>
  <c r="C41" i="29"/>
  <c r="C42" i="29"/>
  <c r="C43" i="29"/>
  <c r="C44" i="29"/>
  <c r="C45" i="29"/>
  <c r="C46" i="29"/>
  <c r="C47" i="29"/>
  <c r="C48" i="29"/>
  <c r="C49" i="29"/>
  <c r="C40" i="29"/>
  <c r="K22" i="29"/>
  <c r="L22" i="29" s="1"/>
  <c r="M22" i="29" s="1"/>
  <c r="N22" i="29" s="1"/>
  <c r="O22" i="29" s="1"/>
  <c r="P22" i="29" s="1"/>
  <c r="Q22" i="29" s="1"/>
  <c r="R22" i="29" s="1"/>
  <c r="S22" i="29" s="1"/>
  <c r="T22" i="29" s="1"/>
  <c r="U22" i="29" s="1"/>
  <c r="V22" i="29" s="1"/>
  <c r="W22" i="29" s="1"/>
  <c r="X22" i="29" s="1"/>
  <c r="Y22" i="29" s="1"/>
  <c r="Z22" i="29" s="1"/>
  <c r="K23" i="29"/>
  <c r="L23" i="29"/>
  <c r="M23" i="29" s="1"/>
  <c r="N23" i="29" s="1"/>
  <c r="O23" i="29" s="1"/>
  <c r="P23" i="29" s="1"/>
  <c r="Q23" i="29" s="1"/>
  <c r="R23" i="29" s="1"/>
  <c r="S23" i="29" s="1"/>
  <c r="T23" i="29" s="1"/>
  <c r="U23" i="29" s="1"/>
  <c r="V23" i="29" s="1"/>
  <c r="W23" i="29" s="1"/>
  <c r="X23" i="29" s="1"/>
  <c r="Y23" i="29" s="1"/>
  <c r="Z23" i="29" s="1"/>
  <c r="K24" i="29"/>
  <c r="L24" i="29" s="1"/>
  <c r="M24" i="29" s="1"/>
  <c r="N24" i="29" s="1"/>
  <c r="O24" i="29"/>
  <c r="P24" i="29" s="1"/>
  <c r="Q24" i="29" s="1"/>
  <c r="R24" i="29" s="1"/>
  <c r="S24" i="29" s="1"/>
  <c r="T24" i="29" s="1"/>
  <c r="U24" i="29" s="1"/>
  <c r="V24" i="29" s="1"/>
  <c r="W24" i="29" s="1"/>
  <c r="X24" i="29" s="1"/>
  <c r="Y24" i="29" s="1"/>
  <c r="Z24" i="29" s="1"/>
  <c r="G54" i="29" s="1"/>
  <c r="K25" i="29"/>
  <c r="L25" i="29" s="1"/>
  <c r="M25" i="29" s="1"/>
  <c r="N25" i="29" s="1"/>
  <c r="O25" i="29" s="1"/>
  <c r="P25" i="29" s="1"/>
  <c r="Q25" i="29" s="1"/>
  <c r="R25" i="29" s="1"/>
  <c r="S25" i="29" s="1"/>
  <c r="T25" i="29" s="1"/>
  <c r="U25" i="29" s="1"/>
  <c r="V25" i="29" s="1"/>
  <c r="W25" i="29" s="1"/>
  <c r="X25" i="29" s="1"/>
  <c r="Y25" i="29" s="1"/>
  <c r="Z25" i="29" s="1"/>
  <c r="K26" i="29"/>
  <c r="L26" i="29" s="1"/>
  <c r="M26" i="29" s="1"/>
  <c r="N26" i="29" s="1"/>
  <c r="O26" i="29" s="1"/>
  <c r="P26" i="29" s="1"/>
  <c r="Q26" i="29" s="1"/>
  <c r="R26" i="29" s="1"/>
  <c r="S26" i="29" s="1"/>
  <c r="T26" i="29" s="1"/>
  <c r="U26" i="29" s="1"/>
  <c r="V26" i="29" s="1"/>
  <c r="W26" i="29" s="1"/>
  <c r="X26" i="29" s="1"/>
  <c r="Y26" i="29" s="1"/>
  <c r="Z26" i="29" s="1"/>
  <c r="K27" i="29"/>
  <c r="L27" i="29" s="1"/>
  <c r="M27" i="29" s="1"/>
  <c r="N27" i="29" s="1"/>
  <c r="O27" i="29" s="1"/>
  <c r="P27" i="29" s="1"/>
  <c r="Q27" i="29" s="1"/>
  <c r="R27" i="29" s="1"/>
  <c r="S27" i="29" s="1"/>
  <c r="T27" i="29" s="1"/>
  <c r="U27" i="29" s="1"/>
  <c r="V27" i="29" s="1"/>
  <c r="W27" i="29" s="1"/>
  <c r="X27" i="29" s="1"/>
  <c r="Y27" i="29" s="1"/>
  <c r="Z27" i="29" s="1"/>
  <c r="G57" i="29" s="1"/>
  <c r="K28" i="29"/>
  <c r="L28" i="29" s="1"/>
  <c r="M28" i="29" s="1"/>
  <c r="N28" i="29" s="1"/>
  <c r="O28" i="29" s="1"/>
  <c r="P28" i="29" s="1"/>
  <c r="Q28" i="29" s="1"/>
  <c r="R28" i="29" s="1"/>
  <c r="S28" i="29" s="1"/>
  <c r="T28" i="29" s="1"/>
  <c r="U28" i="29" s="1"/>
  <c r="V28" i="29" s="1"/>
  <c r="W28" i="29" s="1"/>
  <c r="X28" i="29" s="1"/>
  <c r="Y28" i="29" s="1"/>
  <c r="Z28" i="29" s="1"/>
  <c r="G58" i="29" s="1"/>
  <c r="K29" i="29"/>
  <c r="L29" i="29"/>
  <c r="M29" i="29" s="1"/>
  <c r="N29" i="29" s="1"/>
  <c r="O29" i="29" s="1"/>
  <c r="P29" i="29" s="1"/>
  <c r="Q29" i="29" s="1"/>
  <c r="R29" i="29" s="1"/>
  <c r="S29" i="29" s="1"/>
  <c r="T29" i="29" s="1"/>
  <c r="U29" i="29" s="1"/>
  <c r="V29" i="29" s="1"/>
  <c r="W29" i="29" s="1"/>
  <c r="X29" i="29" s="1"/>
  <c r="Y29" i="29" s="1"/>
  <c r="Z29" i="29" s="1"/>
  <c r="K30" i="29"/>
  <c r="L30" i="29" s="1"/>
  <c r="M30" i="29" s="1"/>
  <c r="N30" i="29" s="1"/>
  <c r="O30" i="29" s="1"/>
  <c r="P30" i="29" s="1"/>
  <c r="Q30" i="29" s="1"/>
  <c r="R30" i="29" s="1"/>
  <c r="S30" i="29" s="1"/>
  <c r="T30" i="29" s="1"/>
  <c r="U30" i="29" s="1"/>
  <c r="V30" i="29" s="1"/>
  <c r="W30" i="29" s="1"/>
  <c r="X30" i="29" s="1"/>
  <c r="Y30" i="29" s="1"/>
  <c r="Z30" i="29" s="1"/>
  <c r="K31" i="29"/>
  <c r="L31" i="29" s="1"/>
  <c r="M31" i="29" s="1"/>
  <c r="N31" i="29" s="1"/>
  <c r="O31" i="29" s="1"/>
  <c r="P31" i="29" s="1"/>
  <c r="Q31" i="29" s="1"/>
  <c r="R31" i="29" s="1"/>
  <c r="S31" i="29" s="1"/>
  <c r="T31" i="29" s="1"/>
  <c r="U31" i="29" s="1"/>
  <c r="V31" i="29" s="1"/>
  <c r="W31" i="29" s="1"/>
  <c r="X31" i="29" s="1"/>
  <c r="Y31" i="29" s="1"/>
  <c r="Z31" i="29" s="1"/>
  <c r="K32" i="29"/>
  <c r="L32" i="29" s="1"/>
  <c r="M32" i="29" s="1"/>
  <c r="N32" i="29" s="1"/>
  <c r="O32" i="29" s="1"/>
  <c r="P32" i="29" s="1"/>
  <c r="Q32" i="29" s="1"/>
  <c r="R32" i="29" s="1"/>
  <c r="S32" i="29" s="1"/>
  <c r="T32" i="29" s="1"/>
  <c r="U32" i="29" s="1"/>
  <c r="V32" i="29" s="1"/>
  <c r="W32" i="29"/>
  <c r="X32" i="29" s="1"/>
  <c r="Y32" i="29" s="1"/>
  <c r="Z32" i="29" s="1"/>
  <c r="K33" i="29"/>
  <c r="L33" i="29"/>
  <c r="M33" i="29" s="1"/>
  <c r="N33" i="29"/>
  <c r="O33" i="29" s="1"/>
  <c r="P33" i="29" s="1"/>
  <c r="Q33" i="29" s="1"/>
  <c r="R33" i="29" s="1"/>
  <c r="S33" i="29" s="1"/>
  <c r="T33" i="29" s="1"/>
  <c r="U33" i="29" s="1"/>
  <c r="V33" i="29" s="1"/>
  <c r="W33" i="29" s="1"/>
  <c r="X33" i="29" s="1"/>
  <c r="Y33" i="29" s="1"/>
  <c r="Z33" i="29" s="1"/>
  <c r="K34" i="29"/>
  <c r="L34" i="29"/>
  <c r="M34" i="29" s="1"/>
  <c r="N34" i="29" s="1"/>
  <c r="O34" i="29" s="1"/>
  <c r="P34" i="29" s="1"/>
  <c r="Q34" i="29" s="1"/>
  <c r="R34" i="29" s="1"/>
  <c r="S34" i="29" s="1"/>
  <c r="T34" i="29" s="1"/>
  <c r="U34" i="29" s="1"/>
  <c r="V34" i="29" s="1"/>
  <c r="W34" i="29" s="1"/>
  <c r="X34" i="29" s="1"/>
  <c r="Y34" i="29" s="1"/>
  <c r="Z34" i="29" s="1"/>
  <c r="G64" i="29" s="1"/>
  <c r="K21" i="29"/>
  <c r="L21" i="29" s="1"/>
  <c r="M21" i="29" s="1"/>
  <c r="N21" i="29" s="1"/>
  <c r="O21" i="29" s="1"/>
  <c r="P21" i="29" s="1"/>
  <c r="Q21" i="29" s="1"/>
  <c r="R21" i="29" s="1"/>
  <c r="S21" i="29" s="1"/>
  <c r="T21" i="29" s="1"/>
  <c r="U21" i="29" s="1"/>
  <c r="V21" i="29" s="1"/>
  <c r="W21" i="29" s="1"/>
  <c r="X21" i="29" s="1"/>
  <c r="Y21" i="29" s="1"/>
  <c r="Z21" i="29" s="1"/>
  <c r="C34" i="29"/>
  <c r="C29" i="29"/>
  <c r="C30" i="29"/>
  <c r="C31" i="29"/>
  <c r="C32" i="29"/>
  <c r="C33" i="29"/>
  <c r="C22" i="29"/>
  <c r="C23" i="29"/>
  <c r="C24" i="29"/>
  <c r="C25" i="29"/>
  <c r="C26" i="29"/>
  <c r="C27" i="29"/>
  <c r="C28" i="29"/>
  <c r="C21" i="29"/>
  <c r="C12" i="29"/>
  <c r="C13" i="29"/>
  <c r="C14" i="29"/>
  <c r="C15" i="29"/>
  <c r="C16" i="29"/>
  <c r="C17" i="29"/>
  <c r="C18" i="29"/>
  <c r="C19" i="29"/>
  <c r="C20" i="29"/>
  <c r="C11" i="29"/>
  <c r="K18" i="29"/>
  <c r="L18" i="29"/>
  <c r="M18" i="29" s="1"/>
  <c r="N18" i="29" s="1"/>
  <c r="O18" i="29" s="1"/>
  <c r="P18" i="29" s="1"/>
  <c r="Q18" i="29" s="1"/>
  <c r="R18" i="29" s="1"/>
  <c r="S18" i="29" s="1"/>
  <c r="T18" i="29" s="1"/>
  <c r="U18" i="29" s="1"/>
  <c r="V18" i="29" s="1"/>
  <c r="W18" i="29" s="1"/>
  <c r="X18" i="29" s="1"/>
  <c r="Y18" i="29" s="1"/>
  <c r="Z18" i="29" s="1"/>
  <c r="K19" i="29"/>
  <c r="L19" i="29" s="1"/>
  <c r="M19" i="29" s="1"/>
  <c r="N19" i="29" s="1"/>
  <c r="O19" i="29" s="1"/>
  <c r="P19" i="29" s="1"/>
  <c r="Q19" i="29" s="1"/>
  <c r="R19" i="29" s="1"/>
  <c r="S19" i="29" s="1"/>
  <c r="T19" i="29" s="1"/>
  <c r="U19" i="29" s="1"/>
  <c r="V19" i="29" s="1"/>
  <c r="W19" i="29" s="1"/>
  <c r="X19" i="29" s="1"/>
  <c r="Y19" i="29" s="1"/>
  <c r="Z19" i="29" s="1"/>
  <c r="G48" i="29" s="1"/>
  <c r="D29" i="31"/>
  <c r="D30" i="31"/>
  <c r="D31" i="31"/>
  <c r="D32" i="31"/>
  <c r="D33" i="31"/>
  <c r="D34" i="31"/>
  <c r="D35" i="31"/>
  <c r="D36" i="31"/>
  <c r="D37" i="31"/>
  <c r="D38" i="31"/>
  <c r="D39" i="31"/>
  <c r="D40" i="31"/>
  <c r="D41" i="31"/>
  <c r="D42" i="31"/>
  <c r="D28" i="31"/>
  <c r="C29" i="31"/>
  <c r="B29" i="31" s="1"/>
  <c r="C30" i="31"/>
  <c r="B30" i="31" s="1"/>
  <c r="C31" i="31"/>
  <c r="B31" i="31" s="1"/>
  <c r="C32" i="31"/>
  <c r="B32" i="31" s="1"/>
  <c r="C33" i="31"/>
  <c r="B33" i="31" s="1"/>
  <c r="C34" i="31"/>
  <c r="B34" i="31" s="1"/>
  <c r="C35" i="31"/>
  <c r="B35" i="31" s="1"/>
  <c r="C36" i="31"/>
  <c r="B36" i="31" s="1"/>
  <c r="C37" i="31"/>
  <c r="B37" i="31" s="1"/>
  <c r="C38" i="31"/>
  <c r="B38" i="31" s="1"/>
  <c r="C39" i="31"/>
  <c r="B39" i="31" s="1"/>
  <c r="C40" i="31"/>
  <c r="B40" i="31" s="1"/>
  <c r="C41" i="31"/>
  <c r="B41" i="31" s="1"/>
  <c r="C42" i="31"/>
  <c r="B42" i="31" s="1"/>
  <c r="C28" i="31"/>
  <c r="B28" i="31" s="1"/>
  <c r="C21" i="31"/>
  <c r="B21" i="31" s="1"/>
  <c r="D21" i="31"/>
  <c r="C22" i="31"/>
  <c r="B22" i="31"/>
  <c r="D22" i="31"/>
  <c r="C23" i="31"/>
  <c r="B23" i="31" s="1"/>
  <c r="D23" i="31"/>
  <c r="C24" i="31"/>
  <c r="B24" i="31"/>
  <c r="D24" i="31"/>
  <c r="D42" i="37"/>
  <c r="C42" i="37"/>
  <c r="B42" i="37" s="1"/>
  <c r="D41" i="37"/>
  <c r="C41" i="37"/>
  <c r="B41" i="37" s="1"/>
  <c r="D40" i="37"/>
  <c r="C40" i="37"/>
  <c r="B40" i="37" s="1"/>
  <c r="D39" i="37"/>
  <c r="C39" i="37"/>
  <c r="B39" i="37" s="1"/>
  <c r="D38" i="37"/>
  <c r="C38" i="37"/>
  <c r="B38" i="37" s="1"/>
  <c r="D37" i="37"/>
  <c r="C37" i="37"/>
  <c r="B37" i="37"/>
  <c r="D36" i="37"/>
  <c r="C36" i="37"/>
  <c r="B36" i="37"/>
  <c r="D35" i="37"/>
  <c r="C35" i="37"/>
  <c r="B35" i="37" s="1"/>
  <c r="D34" i="37"/>
  <c r="C34" i="37"/>
  <c r="B34" i="37" s="1"/>
  <c r="D33" i="37"/>
  <c r="C33" i="37"/>
  <c r="B33" i="37" s="1"/>
  <c r="D32" i="37"/>
  <c r="C32" i="37"/>
  <c r="B32" i="37" s="1"/>
  <c r="D31" i="37"/>
  <c r="C31" i="37"/>
  <c r="B31" i="37" s="1"/>
  <c r="D30" i="37"/>
  <c r="C30" i="37"/>
  <c r="B30" i="37" s="1"/>
  <c r="D29" i="37"/>
  <c r="C29" i="37"/>
  <c r="B29" i="37" s="1"/>
  <c r="D28" i="37"/>
  <c r="C28" i="37"/>
  <c r="B28" i="37" s="1"/>
  <c r="D24" i="37"/>
  <c r="C24" i="37"/>
  <c r="B24" i="37" s="1"/>
  <c r="D23" i="37"/>
  <c r="C23" i="37"/>
  <c r="B23" i="37" s="1"/>
  <c r="D22" i="37"/>
  <c r="C22" i="37"/>
  <c r="B22" i="37"/>
  <c r="D21" i="37"/>
  <c r="C21" i="37"/>
  <c r="B21" i="37" s="1"/>
  <c r="D20" i="37"/>
  <c r="C20" i="37"/>
  <c r="B20" i="37" s="1"/>
  <c r="D19" i="37"/>
  <c r="C19" i="37"/>
  <c r="B19" i="37" s="1"/>
  <c r="D18" i="37"/>
  <c r="C18" i="37"/>
  <c r="B18" i="37"/>
  <c r="D17" i="37"/>
  <c r="C17" i="37"/>
  <c r="B17" i="37" s="1"/>
  <c r="D16" i="37"/>
  <c r="C16" i="37"/>
  <c r="B16" i="37" s="1"/>
  <c r="D15" i="37"/>
  <c r="C15" i="37"/>
  <c r="B15" i="37" s="1"/>
  <c r="K6" i="37"/>
  <c r="L6" i="37" s="1"/>
  <c r="M6" i="37" s="1"/>
  <c r="N6" i="37" s="1"/>
  <c r="O6" i="37" s="1"/>
  <c r="P6" i="37" s="1"/>
  <c r="Q6" i="37" s="1"/>
  <c r="R6" i="37" s="1"/>
  <c r="S6" i="37" s="1"/>
  <c r="T6" i="37" s="1"/>
  <c r="U6" i="37" s="1"/>
  <c r="V6" i="37" s="1"/>
  <c r="D2" i="37"/>
  <c r="B2" i="37"/>
  <c r="D29" i="30"/>
  <c r="D30" i="30"/>
  <c r="D31" i="30"/>
  <c r="D32" i="30"/>
  <c r="D33" i="30"/>
  <c r="D34" i="30"/>
  <c r="D35" i="30"/>
  <c r="D36" i="30"/>
  <c r="D37" i="30"/>
  <c r="D38" i="30"/>
  <c r="D39" i="30"/>
  <c r="D40" i="30"/>
  <c r="D41" i="30"/>
  <c r="D42" i="30"/>
  <c r="D28" i="30"/>
  <c r="C39" i="30"/>
  <c r="C40" i="30"/>
  <c r="C41" i="30"/>
  <c r="C42" i="30"/>
  <c r="C29" i="30"/>
  <c r="C30" i="30"/>
  <c r="C31" i="30"/>
  <c r="C33" i="30"/>
  <c r="C34" i="30"/>
  <c r="C35" i="30"/>
  <c r="C36" i="30"/>
  <c r="C37" i="30"/>
  <c r="C38" i="30"/>
  <c r="C28" i="30"/>
  <c r="D16" i="30"/>
  <c r="D17" i="30"/>
  <c r="D18" i="30"/>
  <c r="D19" i="30"/>
  <c r="D20" i="30"/>
  <c r="D21" i="30"/>
  <c r="D22" i="30"/>
  <c r="D23" i="30"/>
  <c r="D24" i="30"/>
  <c r="D15" i="30"/>
  <c r="C24" i="30"/>
  <c r="C18" i="30"/>
  <c r="C19" i="30"/>
  <c r="C20" i="30"/>
  <c r="C21" i="30"/>
  <c r="C22" i="30"/>
  <c r="C23" i="30"/>
  <c r="D29" i="20"/>
  <c r="D30" i="20"/>
  <c r="D31" i="20"/>
  <c r="D32" i="20"/>
  <c r="D33" i="20"/>
  <c r="D34" i="20"/>
  <c r="D35" i="20"/>
  <c r="D36" i="20"/>
  <c r="D37" i="20"/>
  <c r="D38" i="20"/>
  <c r="D39" i="20"/>
  <c r="D40" i="20"/>
  <c r="D41" i="20"/>
  <c r="D42" i="20"/>
  <c r="D28" i="20"/>
  <c r="C41" i="20"/>
  <c r="B41" i="20"/>
  <c r="C42" i="20"/>
  <c r="B42" i="20" s="1"/>
  <c r="C29" i="20"/>
  <c r="B29" i="20"/>
  <c r="C30" i="20"/>
  <c r="B30" i="20" s="1"/>
  <c r="C31" i="20"/>
  <c r="B31" i="20"/>
  <c r="C32" i="20"/>
  <c r="B32" i="20" s="1"/>
  <c r="C33" i="20"/>
  <c r="B33" i="20"/>
  <c r="C34" i="20"/>
  <c r="B34" i="20" s="1"/>
  <c r="C35" i="20"/>
  <c r="B35" i="20"/>
  <c r="C36" i="20"/>
  <c r="B36" i="20" s="1"/>
  <c r="C37" i="20"/>
  <c r="B37" i="20" s="1"/>
  <c r="C38" i="20"/>
  <c r="B38" i="20" s="1"/>
  <c r="C39" i="20"/>
  <c r="B39" i="20" s="1"/>
  <c r="C40" i="20"/>
  <c r="B40" i="20" s="1"/>
  <c r="C28" i="20"/>
  <c r="B28" i="20" s="1"/>
  <c r="X43" i="20"/>
  <c r="W43" i="20"/>
  <c r="V43" i="20"/>
  <c r="U43" i="20"/>
  <c r="T43" i="20"/>
  <c r="S43" i="20"/>
  <c r="R43" i="20"/>
  <c r="G33" i="20"/>
  <c r="G32" i="20"/>
  <c r="G31" i="20"/>
  <c r="G30" i="20"/>
  <c r="G29" i="20"/>
  <c r="D21" i="20"/>
  <c r="D22" i="20"/>
  <c r="D23" i="20"/>
  <c r="D24" i="20"/>
  <c r="N43" i="20"/>
  <c r="C23" i="20"/>
  <c r="B23" i="20" s="1"/>
  <c r="C24" i="20"/>
  <c r="B24" i="20" s="1"/>
  <c r="C21" i="20"/>
  <c r="B21" i="20" s="1"/>
  <c r="C22" i="20"/>
  <c r="B22" i="20" s="1"/>
  <c r="B464" i="10"/>
  <c r="B445" i="10"/>
  <c r="C448" i="10" s="1"/>
  <c r="B426" i="10"/>
  <c r="B442" i="10" s="1"/>
  <c r="B407" i="10"/>
  <c r="C423" i="10" s="1"/>
  <c r="C411" i="10"/>
  <c r="B388" i="10"/>
  <c r="B369" i="10"/>
  <c r="C371" i="10"/>
  <c r="B350" i="10"/>
  <c r="C364" i="10" s="1"/>
  <c r="C336" i="10"/>
  <c r="B312" i="10"/>
  <c r="C315" i="10" s="1"/>
  <c r="B293" i="10"/>
  <c r="C300" i="10" s="1"/>
  <c r="B274" i="10"/>
  <c r="B255" i="10"/>
  <c r="B266" i="10" s="1"/>
  <c r="C258" i="10"/>
  <c r="B236" i="10"/>
  <c r="C241" i="10"/>
  <c r="B217" i="10"/>
  <c r="C224" i="10" s="1"/>
  <c r="L480" i="10"/>
  <c r="M480" i="10"/>
  <c r="I480" i="10"/>
  <c r="L479" i="10"/>
  <c r="M479" i="10" s="1"/>
  <c r="I479" i="10"/>
  <c r="L478" i="10"/>
  <c r="M478" i="10" s="1"/>
  <c r="I478" i="10"/>
  <c r="L477" i="10"/>
  <c r="M477" i="10" s="1"/>
  <c r="I477" i="10"/>
  <c r="L476" i="10"/>
  <c r="M476" i="10" s="1"/>
  <c r="I476" i="10"/>
  <c r="L475" i="10"/>
  <c r="M475" i="10" s="1"/>
  <c r="I475" i="10"/>
  <c r="L474" i="10"/>
  <c r="M474" i="10" s="1"/>
  <c r="I474" i="10"/>
  <c r="L473" i="10"/>
  <c r="M473" i="10" s="1"/>
  <c r="I473" i="10"/>
  <c r="L472" i="10"/>
  <c r="M472" i="10"/>
  <c r="I472" i="10"/>
  <c r="L471" i="10"/>
  <c r="I471" i="10"/>
  <c r="L470" i="10"/>
  <c r="M470" i="10" s="1"/>
  <c r="I470" i="10"/>
  <c r="L469" i="10"/>
  <c r="M469" i="10" s="1"/>
  <c r="I469" i="10"/>
  <c r="L468" i="10"/>
  <c r="M468" i="10"/>
  <c r="I468" i="10"/>
  <c r="L467" i="10"/>
  <c r="M467" i="10" s="1"/>
  <c r="I467" i="10"/>
  <c r="L466" i="10"/>
  <c r="M466" i="10" s="1"/>
  <c r="I466" i="10"/>
  <c r="L465" i="10"/>
  <c r="M465" i="10" s="1"/>
  <c r="I465" i="10"/>
  <c r="L461" i="10"/>
  <c r="M461" i="10" s="1"/>
  <c r="I461" i="10"/>
  <c r="B461" i="10" s="1"/>
  <c r="L460" i="10"/>
  <c r="M460" i="10" s="1"/>
  <c r="I460" i="10"/>
  <c r="L459" i="10"/>
  <c r="M459" i="10" s="1"/>
  <c r="I459" i="10"/>
  <c r="L458" i="10"/>
  <c r="M458" i="10" s="1"/>
  <c r="I458" i="10"/>
  <c r="B458" i="10" s="1"/>
  <c r="L457" i="10"/>
  <c r="M457" i="10"/>
  <c r="I457" i="10"/>
  <c r="L456" i="10"/>
  <c r="M456" i="10" s="1"/>
  <c r="I456" i="10"/>
  <c r="B456" i="10" s="1"/>
  <c r="L455" i="10"/>
  <c r="M455" i="10" s="1"/>
  <c r="I455" i="10"/>
  <c r="B455" i="10" s="1"/>
  <c r="L454" i="10"/>
  <c r="M454" i="10" s="1"/>
  <c r="I454" i="10"/>
  <c r="B454" i="10" s="1"/>
  <c r="L453" i="10"/>
  <c r="M453" i="10" s="1"/>
  <c r="I453" i="10"/>
  <c r="L452" i="10"/>
  <c r="I452" i="10"/>
  <c r="L451" i="10"/>
  <c r="M451" i="10" s="1"/>
  <c r="I451" i="10"/>
  <c r="L450" i="10"/>
  <c r="M450" i="10" s="1"/>
  <c r="I450" i="10"/>
  <c r="B450" i="10" s="1"/>
  <c r="L449" i="10"/>
  <c r="M449" i="10"/>
  <c r="I449" i="10"/>
  <c r="B449" i="10" s="1"/>
  <c r="L448" i="10"/>
  <c r="M448" i="10" s="1"/>
  <c r="I448" i="10"/>
  <c r="L447" i="10"/>
  <c r="M447" i="10" s="1"/>
  <c r="I447" i="10"/>
  <c r="B447" i="10" s="1"/>
  <c r="L446" i="10"/>
  <c r="M446" i="10" s="1"/>
  <c r="I446" i="10"/>
  <c r="B446" i="10" s="1"/>
  <c r="L442" i="10"/>
  <c r="M442" i="10"/>
  <c r="I442" i="10"/>
  <c r="L441" i="10"/>
  <c r="M441" i="10" s="1"/>
  <c r="I441" i="10"/>
  <c r="L440" i="10"/>
  <c r="M440" i="10" s="1"/>
  <c r="I440" i="10"/>
  <c r="L439" i="10"/>
  <c r="M439" i="10" s="1"/>
  <c r="I439" i="10"/>
  <c r="L438" i="10"/>
  <c r="M438" i="10" s="1"/>
  <c r="I438" i="10"/>
  <c r="L437" i="10"/>
  <c r="M437" i="10" s="1"/>
  <c r="I437" i="10"/>
  <c r="L436" i="10"/>
  <c r="M436" i="10" s="1"/>
  <c r="I436" i="10"/>
  <c r="L435" i="10"/>
  <c r="M435" i="10" s="1"/>
  <c r="I435" i="10"/>
  <c r="L434" i="10"/>
  <c r="M434" i="10"/>
  <c r="I434" i="10"/>
  <c r="L433" i="10"/>
  <c r="I433" i="10"/>
  <c r="L432" i="10"/>
  <c r="M432" i="10" s="1"/>
  <c r="I432" i="10"/>
  <c r="L431" i="10"/>
  <c r="M431" i="10" s="1"/>
  <c r="I431" i="10"/>
  <c r="L430" i="10"/>
  <c r="M430" i="10"/>
  <c r="I430" i="10"/>
  <c r="L429" i="10"/>
  <c r="M429" i="10" s="1"/>
  <c r="I429" i="10"/>
  <c r="L428" i="10"/>
  <c r="M428" i="10" s="1"/>
  <c r="I428" i="10"/>
  <c r="L427" i="10"/>
  <c r="M427" i="10" s="1"/>
  <c r="I427" i="10"/>
  <c r="L423" i="10"/>
  <c r="M423" i="10" s="1"/>
  <c r="I423" i="10"/>
  <c r="L422" i="10"/>
  <c r="M422" i="10" s="1"/>
  <c r="I422" i="10"/>
  <c r="L421" i="10"/>
  <c r="M421" i="10" s="1"/>
  <c r="I421" i="10"/>
  <c r="L420" i="10"/>
  <c r="M420" i="10" s="1"/>
  <c r="I420" i="10"/>
  <c r="B420" i="10" s="1"/>
  <c r="L419" i="10"/>
  <c r="M419" i="10"/>
  <c r="I419" i="10"/>
  <c r="L418" i="10"/>
  <c r="M418" i="10" s="1"/>
  <c r="I418" i="10"/>
  <c r="L417" i="10"/>
  <c r="M417" i="10" s="1"/>
  <c r="I417" i="10"/>
  <c r="B417" i="10" s="1"/>
  <c r="L416" i="10"/>
  <c r="M416" i="10" s="1"/>
  <c r="I416" i="10"/>
  <c r="B416" i="10" s="1"/>
  <c r="L415" i="10"/>
  <c r="M415" i="10" s="1"/>
  <c r="I415" i="10"/>
  <c r="L414" i="10"/>
  <c r="I414" i="10"/>
  <c r="L413" i="10"/>
  <c r="M413" i="10" s="1"/>
  <c r="I413" i="10"/>
  <c r="B413" i="10" s="1"/>
  <c r="L412" i="10"/>
  <c r="M412" i="10" s="1"/>
  <c r="I412" i="10"/>
  <c r="B412" i="10" s="1"/>
  <c r="L411" i="10"/>
  <c r="M411" i="10" s="1"/>
  <c r="I411" i="10"/>
  <c r="L410" i="10"/>
  <c r="M410" i="10" s="1"/>
  <c r="I410" i="10"/>
  <c r="B410" i="10" s="1"/>
  <c r="L409" i="10"/>
  <c r="M409" i="10" s="1"/>
  <c r="I409" i="10"/>
  <c r="B409" i="10" s="1"/>
  <c r="L408" i="10"/>
  <c r="M408" i="10" s="1"/>
  <c r="I408" i="10"/>
  <c r="B408" i="10" s="1"/>
  <c r="L404" i="10"/>
  <c r="M404" i="10"/>
  <c r="I404" i="10"/>
  <c r="L403" i="10"/>
  <c r="M403" i="10" s="1"/>
  <c r="I403" i="10"/>
  <c r="L402" i="10"/>
  <c r="M402" i="10" s="1"/>
  <c r="I402" i="10"/>
  <c r="L401" i="10"/>
  <c r="M401" i="10" s="1"/>
  <c r="I401" i="10"/>
  <c r="L400" i="10"/>
  <c r="M400" i="10" s="1"/>
  <c r="I400" i="10"/>
  <c r="L399" i="10"/>
  <c r="M399" i="10" s="1"/>
  <c r="I399" i="10"/>
  <c r="L398" i="10"/>
  <c r="M398" i="10" s="1"/>
  <c r="I398" i="10"/>
  <c r="L397" i="10"/>
  <c r="M397" i="10" s="1"/>
  <c r="I397" i="10"/>
  <c r="L396" i="10"/>
  <c r="M396" i="10"/>
  <c r="I396" i="10"/>
  <c r="L395" i="10"/>
  <c r="M395" i="10" s="1"/>
  <c r="I395" i="10"/>
  <c r="L394" i="10"/>
  <c r="M394" i="10" s="1"/>
  <c r="I394" i="10"/>
  <c r="L393" i="10"/>
  <c r="M393" i="10" s="1"/>
  <c r="I393" i="10"/>
  <c r="L392" i="10"/>
  <c r="M392" i="10"/>
  <c r="I392" i="10"/>
  <c r="L391" i="10"/>
  <c r="I391" i="10"/>
  <c r="L390" i="10"/>
  <c r="M390" i="10" s="1"/>
  <c r="I390" i="10"/>
  <c r="L389" i="10"/>
  <c r="M389" i="10" s="1"/>
  <c r="I389" i="10"/>
  <c r="L385" i="10"/>
  <c r="M385" i="10" s="1"/>
  <c r="I385" i="10"/>
  <c r="B385" i="10" s="1"/>
  <c r="L384" i="10"/>
  <c r="M384" i="10" s="1"/>
  <c r="I384" i="10"/>
  <c r="L383" i="10"/>
  <c r="M383" i="10" s="1"/>
  <c r="I383" i="10"/>
  <c r="L382" i="10"/>
  <c r="M382" i="10" s="1"/>
  <c r="I382" i="10"/>
  <c r="B382" i="10" s="1"/>
  <c r="L381" i="10"/>
  <c r="M381" i="10"/>
  <c r="I381" i="10"/>
  <c r="L380" i="10"/>
  <c r="M380" i="10" s="1"/>
  <c r="I380" i="10"/>
  <c r="B380" i="10" s="1"/>
  <c r="L379" i="10"/>
  <c r="M379" i="10" s="1"/>
  <c r="I379" i="10"/>
  <c r="L378" i="10"/>
  <c r="M378" i="10" s="1"/>
  <c r="I378" i="10"/>
  <c r="B378" i="10" s="1"/>
  <c r="L377" i="10"/>
  <c r="M377" i="10" s="1"/>
  <c r="I377" i="10"/>
  <c r="L376" i="10"/>
  <c r="I376" i="10"/>
  <c r="L375" i="10"/>
  <c r="M375" i="10" s="1"/>
  <c r="I375" i="10"/>
  <c r="B375" i="10" s="1"/>
  <c r="L374" i="10"/>
  <c r="M374" i="10" s="1"/>
  <c r="I374" i="10"/>
  <c r="B374" i="10" s="1"/>
  <c r="L373" i="10"/>
  <c r="M373" i="10" s="1"/>
  <c r="I373" i="10"/>
  <c r="B373" i="10" s="1"/>
  <c r="L372" i="10"/>
  <c r="M372" i="10" s="1"/>
  <c r="I372" i="10"/>
  <c r="B372" i="10" s="1"/>
  <c r="L371" i="10"/>
  <c r="M371" i="10" s="1"/>
  <c r="I371" i="10"/>
  <c r="B371" i="10" s="1"/>
  <c r="L370" i="10"/>
  <c r="M370" i="10" s="1"/>
  <c r="I370" i="10"/>
  <c r="B370" i="10" s="1"/>
  <c r="L366" i="10"/>
  <c r="M366" i="10"/>
  <c r="I366" i="10"/>
  <c r="L365" i="10"/>
  <c r="M365" i="10" s="1"/>
  <c r="I365" i="10"/>
  <c r="L364" i="10"/>
  <c r="M364" i="10" s="1"/>
  <c r="I364" i="10"/>
  <c r="L363" i="10"/>
  <c r="M363" i="10" s="1"/>
  <c r="I363" i="10"/>
  <c r="L362" i="10"/>
  <c r="M362" i="10" s="1"/>
  <c r="I362" i="10"/>
  <c r="L361" i="10"/>
  <c r="M361" i="10" s="1"/>
  <c r="I361" i="10"/>
  <c r="L360" i="10"/>
  <c r="M360" i="10" s="1"/>
  <c r="I360" i="10"/>
  <c r="L359" i="10"/>
  <c r="M359" i="10" s="1"/>
  <c r="I359" i="10"/>
  <c r="L358" i="10"/>
  <c r="M358" i="10"/>
  <c r="I358" i="10"/>
  <c r="L357" i="10"/>
  <c r="I357" i="10"/>
  <c r="L356" i="10"/>
  <c r="M356" i="10" s="1"/>
  <c r="I356" i="10"/>
  <c r="L355" i="10"/>
  <c r="M355" i="10" s="1"/>
  <c r="I355" i="10"/>
  <c r="L354" i="10"/>
  <c r="M354" i="10"/>
  <c r="I354" i="10"/>
  <c r="L353" i="10"/>
  <c r="M353" i="10" s="1"/>
  <c r="I353" i="10"/>
  <c r="L352" i="10"/>
  <c r="M352" i="10" s="1"/>
  <c r="I352" i="10"/>
  <c r="L351" i="10"/>
  <c r="M351" i="10" s="1"/>
  <c r="I351" i="10"/>
  <c r="L347" i="10"/>
  <c r="M347" i="10" s="1"/>
  <c r="I347" i="10"/>
  <c r="B347" i="10" s="1"/>
  <c r="L346" i="10"/>
  <c r="M346" i="10" s="1"/>
  <c r="I346" i="10"/>
  <c r="L345" i="10"/>
  <c r="M345" i="10" s="1"/>
  <c r="I345" i="10"/>
  <c r="L344" i="10"/>
  <c r="M344" i="10" s="1"/>
  <c r="I344" i="10"/>
  <c r="B344" i="10" s="1"/>
  <c r="L343" i="10"/>
  <c r="M343" i="10"/>
  <c r="I343" i="10"/>
  <c r="L342" i="10"/>
  <c r="M342" i="10" s="1"/>
  <c r="I342" i="10"/>
  <c r="B342" i="10" s="1"/>
  <c r="L341" i="10"/>
  <c r="M341" i="10" s="1"/>
  <c r="I341" i="10"/>
  <c r="B341" i="10" s="1"/>
  <c r="L340" i="10"/>
  <c r="M340" i="10" s="1"/>
  <c r="I340" i="10"/>
  <c r="B340" i="10" s="1"/>
  <c r="L339" i="10"/>
  <c r="M339" i="10" s="1"/>
  <c r="I339" i="10"/>
  <c r="L338" i="10"/>
  <c r="M338" i="10" s="1"/>
  <c r="I338" i="10"/>
  <c r="L337" i="10"/>
  <c r="M337" i="10" s="1"/>
  <c r="I337" i="10"/>
  <c r="B337" i="10" s="1"/>
  <c r="L336" i="10"/>
  <c r="M336" i="10" s="1"/>
  <c r="I336" i="10"/>
  <c r="B336" i="10" s="1"/>
  <c r="L335" i="10"/>
  <c r="M335" i="10" s="1"/>
  <c r="I335" i="10"/>
  <c r="L334" i="10"/>
  <c r="M334" i="10" s="1"/>
  <c r="I334" i="10"/>
  <c r="B334" i="10" s="1"/>
  <c r="L333" i="10"/>
  <c r="M333" i="10" s="1"/>
  <c r="I333" i="10"/>
  <c r="B333" i="10" s="1"/>
  <c r="L332" i="10"/>
  <c r="M332" i="10" s="1"/>
  <c r="I332" i="10"/>
  <c r="B332" i="10" s="1"/>
  <c r="L328" i="10"/>
  <c r="M328" i="10"/>
  <c r="I328" i="10"/>
  <c r="L327" i="10"/>
  <c r="M327" i="10" s="1"/>
  <c r="I327" i="10"/>
  <c r="L326" i="10"/>
  <c r="M326" i="10" s="1"/>
  <c r="I326" i="10"/>
  <c r="L325" i="10"/>
  <c r="M325" i="10" s="1"/>
  <c r="I325" i="10"/>
  <c r="L324" i="10"/>
  <c r="M324" i="10" s="1"/>
  <c r="I324" i="10"/>
  <c r="L323" i="10"/>
  <c r="M323" i="10" s="1"/>
  <c r="I323" i="10"/>
  <c r="L322" i="10"/>
  <c r="M322" i="10" s="1"/>
  <c r="I322" i="10"/>
  <c r="L321" i="10"/>
  <c r="M321" i="10" s="1"/>
  <c r="I321" i="10"/>
  <c r="L320" i="10"/>
  <c r="M320" i="10"/>
  <c r="I320" i="10"/>
  <c r="L319" i="10"/>
  <c r="M319" i="10" s="1"/>
  <c r="I319" i="10"/>
  <c r="L318" i="10"/>
  <c r="M318" i="10" s="1"/>
  <c r="I318" i="10"/>
  <c r="L317" i="10"/>
  <c r="M317" i="10" s="1"/>
  <c r="I317" i="10"/>
  <c r="L316" i="10"/>
  <c r="M316" i="10" s="1"/>
  <c r="I316" i="10"/>
  <c r="L309" i="10"/>
  <c r="M309" i="10" s="1"/>
  <c r="I309" i="10"/>
  <c r="L308" i="10"/>
  <c r="M308" i="10" s="1"/>
  <c r="I308" i="10"/>
  <c r="L307" i="10"/>
  <c r="M307" i="10" s="1"/>
  <c r="I307" i="10"/>
  <c r="L306" i="10"/>
  <c r="M306" i="10"/>
  <c r="I306" i="10"/>
  <c r="L305" i="10"/>
  <c r="M305" i="10" s="1"/>
  <c r="I305" i="10"/>
  <c r="L304" i="10"/>
  <c r="M304" i="10" s="1"/>
  <c r="I304" i="10"/>
  <c r="L303" i="10"/>
  <c r="M303" i="10" s="1"/>
  <c r="I303" i="10"/>
  <c r="L302" i="10"/>
  <c r="M302" i="10" s="1"/>
  <c r="I302" i="10"/>
  <c r="L301" i="10"/>
  <c r="M301" i="10" s="1"/>
  <c r="I301" i="10"/>
  <c r="L300" i="10"/>
  <c r="M300" i="10" s="1"/>
  <c r="I300" i="10"/>
  <c r="L299" i="10"/>
  <c r="M299" i="10" s="1"/>
  <c r="I299" i="10"/>
  <c r="L298" i="10"/>
  <c r="M298" i="10"/>
  <c r="I298" i="10"/>
  <c r="L297" i="10"/>
  <c r="I297" i="10"/>
  <c r="L296" i="10"/>
  <c r="M296" i="10" s="1"/>
  <c r="I296" i="10"/>
  <c r="M295" i="10"/>
  <c r="I295" i="10"/>
  <c r="B295" i="10" s="1"/>
  <c r="L290" i="10"/>
  <c r="M290" i="10" s="1"/>
  <c r="I290" i="10"/>
  <c r="L289" i="10"/>
  <c r="M289" i="10" s="1"/>
  <c r="I289" i="10"/>
  <c r="L288" i="10"/>
  <c r="M288" i="10" s="1"/>
  <c r="I288" i="10"/>
  <c r="L287" i="10"/>
  <c r="M287" i="10" s="1"/>
  <c r="I287" i="10"/>
  <c r="L286" i="10"/>
  <c r="M286" i="10" s="1"/>
  <c r="I286" i="10"/>
  <c r="L285" i="10"/>
  <c r="M285" i="10" s="1"/>
  <c r="I285" i="10"/>
  <c r="L284" i="10"/>
  <c r="M284" i="10" s="1"/>
  <c r="I284" i="10"/>
  <c r="L283" i="10"/>
  <c r="M283" i="10" s="1"/>
  <c r="I283" i="10"/>
  <c r="L282" i="10"/>
  <c r="M282" i="10"/>
  <c r="I282" i="10"/>
  <c r="L281" i="10"/>
  <c r="M281" i="10"/>
  <c r="I281" i="10"/>
  <c r="L280" i="10"/>
  <c r="M280" i="10" s="1"/>
  <c r="I280" i="10"/>
  <c r="L279" i="10"/>
  <c r="M279" i="10" s="1"/>
  <c r="I279" i="10"/>
  <c r="L278" i="10"/>
  <c r="M278" i="10" s="1"/>
  <c r="I278" i="10"/>
  <c r="L277" i="10"/>
  <c r="M277" i="10" s="1"/>
  <c r="I277" i="10"/>
  <c r="L271" i="10"/>
  <c r="M271" i="10" s="1"/>
  <c r="I271" i="10"/>
  <c r="L270" i="10"/>
  <c r="M270" i="10"/>
  <c r="I270" i="10"/>
  <c r="L269" i="10"/>
  <c r="M269" i="10" s="1"/>
  <c r="I269" i="10"/>
  <c r="B269" i="10" s="1"/>
  <c r="L268" i="10"/>
  <c r="M268" i="10" s="1"/>
  <c r="I268" i="10"/>
  <c r="L267" i="10"/>
  <c r="M267" i="10" s="1"/>
  <c r="I267" i="10"/>
  <c r="L266" i="10"/>
  <c r="M266" i="10" s="1"/>
  <c r="I266" i="10"/>
  <c r="L265" i="10"/>
  <c r="M265" i="10" s="1"/>
  <c r="I265" i="10"/>
  <c r="L264" i="10"/>
  <c r="M264" i="10" s="1"/>
  <c r="I264" i="10"/>
  <c r="L263" i="10"/>
  <c r="M263" i="10" s="1"/>
  <c r="I263" i="10"/>
  <c r="B263" i="10" s="1"/>
  <c r="L262" i="10"/>
  <c r="M262" i="10"/>
  <c r="I262" i="10"/>
  <c r="B262" i="10" s="1"/>
  <c r="L261" i="10"/>
  <c r="M261" i="10" s="1"/>
  <c r="I261" i="10"/>
  <c r="L260" i="10"/>
  <c r="M260" i="10" s="1"/>
  <c r="I260" i="10"/>
  <c r="L259" i="10"/>
  <c r="M259" i="10" s="1"/>
  <c r="I259" i="10"/>
  <c r="L258" i="10"/>
  <c r="M258" i="10"/>
  <c r="I258" i="10"/>
  <c r="L257" i="10"/>
  <c r="M257" i="10" s="1"/>
  <c r="I257" i="10"/>
  <c r="L252" i="10"/>
  <c r="M252" i="10" s="1"/>
  <c r="I252" i="10"/>
  <c r="B252" i="10" s="1"/>
  <c r="L251" i="10"/>
  <c r="M251" i="10" s="1"/>
  <c r="I251" i="10"/>
  <c r="B251" i="10" s="1"/>
  <c r="L250" i="10"/>
  <c r="M250" i="10" s="1"/>
  <c r="I250" i="10"/>
  <c r="B250" i="10" s="1"/>
  <c r="L249" i="10"/>
  <c r="M249" i="10" s="1"/>
  <c r="I249" i="10"/>
  <c r="L248" i="10"/>
  <c r="M248" i="10" s="1"/>
  <c r="I248" i="10"/>
  <c r="L247" i="10"/>
  <c r="M247" i="10" s="1"/>
  <c r="I247" i="10"/>
  <c r="B247" i="10" s="1"/>
  <c r="L246" i="10"/>
  <c r="M246" i="10"/>
  <c r="I246" i="10"/>
  <c r="L245" i="10"/>
  <c r="M245" i="10" s="1"/>
  <c r="I245" i="10"/>
  <c r="B245" i="10" s="1"/>
  <c r="L244" i="10"/>
  <c r="M244" i="10" s="1"/>
  <c r="I244" i="10"/>
  <c r="B244" i="10" s="1"/>
  <c r="L243" i="10"/>
  <c r="M243" i="10" s="1"/>
  <c r="I243" i="10"/>
  <c r="B243" i="10" s="1"/>
  <c r="L242" i="10"/>
  <c r="M242" i="10" s="1"/>
  <c r="I242" i="10"/>
  <c r="L241" i="10"/>
  <c r="I241" i="10"/>
  <c r="L240" i="10"/>
  <c r="M240" i="10" s="1"/>
  <c r="I240" i="10"/>
  <c r="B240" i="10" s="1"/>
  <c r="L239" i="10"/>
  <c r="M239" i="10" s="1"/>
  <c r="I239" i="10"/>
  <c r="B239" i="10" s="1"/>
  <c r="L238" i="10"/>
  <c r="M238" i="10" s="1"/>
  <c r="I238" i="10"/>
  <c r="L233" i="10"/>
  <c r="M233" i="10" s="1"/>
  <c r="I233" i="10"/>
  <c r="L232" i="10"/>
  <c r="M232" i="10"/>
  <c r="I232" i="10"/>
  <c r="L231" i="10"/>
  <c r="M231" i="10" s="1"/>
  <c r="I231" i="10"/>
  <c r="L230" i="10"/>
  <c r="M230" i="10" s="1"/>
  <c r="I230" i="10"/>
  <c r="L229" i="10"/>
  <c r="M229" i="10" s="1"/>
  <c r="I229" i="10"/>
  <c r="L228" i="10"/>
  <c r="M228" i="10" s="1"/>
  <c r="I228" i="10"/>
  <c r="L227" i="10"/>
  <c r="M227" i="10" s="1"/>
  <c r="I227" i="10"/>
  <c r="L226" i="10"/>
  <c r="M226" i="10" s="1"/>
  <c r="I226" i="10"/>
  <c r="L225" i="10"/>
  <c r="M225" i="10" s="1"/>
  <c r="I225" i="10"/>
  <c r="B225" i="10" s="1"/>
  <c r="L224" i="10"/>
  <c r="M224" i="10"/>
  <c r="I224" i="10"/>
  <c r="L223" i="10"/>
  <c r="M223" i="10" s="1"/>
  <c r="I223" i="10"/>
  <c r="L222" i="10"/>
  <c r="M222" i="10" s="1"/>
  <c r="I222" i="10"/>
  <c r="B222" i="10" s="1"/>
  <c r="L221" i="10"/>
  <c r="M221" i="10" s="1"/>
  <c r="I221" i="10"/>
  <c r="L220" i="10"/>
  <c r="M220" i="10" s="1"/>
  <c r="I220" i="10"/>
  <c r="L219" i="10"/>
  <c r="M219" i="10" s="1"/>
  <c r="I219" i="10"/>
  <c r="B198" i="10"/>
  <c r="C199" i="10" s="1"/>
  <c r="B179" i="10"/>
  <c r="B160" i="10"/>
  <c r="B141" i="10"/>
  <c r="C154" i="10" s="1"/>
  <c r="B122" i="10"/>
  <c r="C460" i="10"/>
  <c r="C414" i="10"/>
  <c r="C452" i="10"/>
  <c r="C268" i="10"/>
  <c r="C422" i="10"/>
  <c r="C410" i="10"/>
  <c r="C458" i="10"/>
  <c r="C262" i="10"/>
  <c r="C418" i="10"/>
  <c r="B289" i="10"/>
  <c r="C260" i="10"/>
  <c r="C408" i="10"/>
  <c r="C416" i="10"/>
  <c r="C450" i="10"/>
  <c r="C351" i="10"/>
  <c r="C222" i="10"/>
  <c r="C266" i="10"/>
  <c r="C380" i="10"/>
  <c r="C420" i="10"/>
  <c r="C412" i="10"/>
  <c r="C446" i="10"/>
  <c r="C454" i="10"/>
  <c r="C226" i="10"/>
  <c r="C376" i="10"/>
  <c r="C296" i="10"/>
  <c r="C372" i="10"/>
  <c r="C384" i="10"/>
  <c r="C456" i="10"/>
  <c r="C250" i="10"/>
  <c r="C242" i="10"/>
  <c r="C317" i="10"/>
  <c r="C345" i="10"/>
  <c r="C237" i="10"/>
  <c r="C249" i="10"/>
  <c r="C245" i="10"/>
  <c r="B261" i="10"/>
  <c r="B256" i="10"/>
  <c r="B260" i="10"/>
  <c r="C269" i="10"/>
  <c r="C261" i="10"/>
  <c r="C281" i="10"/>
  <c r="C324" i="10"/>
  <c r="C320" i="10"/>
  <c r="C332" i="10"/>
  <c r="C344" i="10"/>
  <c r="C340" i="10"/>
  <c r="B352" i="10"/>
  <c r="C383" i="10"/>
  <c r="C379" i="10"/>
  <c r="C375" i="10"/>
  <c r="C419" i="10"/>
  <c r="C415" i="10"/>
  <c r="C430" i="10"/>
  <c r="B451" i="10"/>
  <c r="B459" i="10"/>
  <c r="B448" i="10"/>
  <c r="B452" i="10"/>
  <c r="B460" i="10"/>
  <c r="B453" i="10"/>
  <c r="B457" i="10"/>
  <c r="C459" i="10"/>
  <c r="C455" i="10"/>
  <c r="C451" i="10"/>
  <c r="C447" i="10"/>
  <c r="B238" i="10"/>
  <c r="B242" i="10"/>
  <c r="B246" i="10"/>
  <c r="B248" i="10"/>
  <c r="B241" i="10"/>
  <c r="B249" i="10"/>
  <c r="C246" i="10"/>
  <c r="C238" i="10"/>
  <c r="B345" i="10"/>
  <c r="B338" i="10"/>
  <c r="B346" i="10"/>
  <c r="B335" i="10"/>
  <c r="B339" i="10"/>
  <c r="B343" i="10"/>
  <c r="C341" i="10"/>
  <c r="C337" i="10"/>
  <c r="C333" i="10"/>
  <c r="D162" i="10"/>
  <c r="C252" i="10"/>
  <c r="C248" i="10"/>
  <c r="C244" i="10"/>
  <c r="C240" i="10"/>
  <c r="B276" i="10"/>
  <c r="C280" i="10"/>
  <c r="C327" i="10"/>
  <c r="C347" i="10"/>
  <c r="C343" i="10"/>
  <c r="C339" i="10"/>
  <c r="C335" i="10"/>
  <c r="B379" i="10"/>
  <c r="B383" i="10"/>
  <c r="B376" i="10"/>
  <c r="B384" i="10"/>
  <c r="B377" i="10"/>
  <c r="B381" i="10"/>
  <c r="C382" i="10"/>
  <c r="C378" i="10"/>
  <c r="C374" i="10"/>
  <c r="B399" i="10"/>
  <c r="B439" i="10"/>
  <c r="B219" i="10"/>
  <c r="C251" i="10"/>
  <c r="C247" i="10"/>
  <c r="C243" i="10"/>
  <c r="C239" i="10"/>
  <c r="C267" i="10"/>
  <c r="C263" i="10"/>
  <c r="C259" i="10"/>
  <c r="C279" i="10"/>
  <c r="B305" i="10"/>
  <c r="C303" i="10"/>
  <c r="C295" i="10"/>
  <c r="C322" i="10"/>
  <c r="C346" i="10"/>
  <c r="C342" i="10"/>
  <c r="C338" i="10"/>
  <c r="C334" i="10"/>
  <c r="C385" i="10"/>
  <c r="C381" i="10"/>
  <c r="C377" i="10"/>
  <c r="C373" i="10"/>
  <c r="C393" i="10"/>
  <c r="B421" i="10"/>
  <c r="B414" i="10"/>
  <c r="B418" i="10"/>
  <c r="B422" i="10"/>
  <c r="B411" i="10"/>
  <c r="B415" i="10"/>
  <c r="B419" i="10"/>
  <c r="B423" i="10"/>
  <c r="C421" i="10"/>
  <c r="C417" i="10"/>
  <c r="C413" i="10"/>
  <c r="C409" i="10"/>
  <c r="C436" i="10"/>
  <c r="C461" i="10"/>
  <c r="C457" i="10"/>
  <c r="C453" i="10"/>
  <c r="C449" i="10"/>
  <c r="C370" i="10"/>
  <c r="C79" i="4"/>
  <c r="C98" i="4"/>
  <c r="C61" i="4"/>
  <c r="C87" i="4"/>
  <c r="C69" i="4"/>
  <c r="C83" i="4"/>
  <c r="C48" i="4"/>
  <c r="C68" i="4"/>
  <c r="C60" i="4"/>
  <c r="C86" i="4"/>
  <c r="C100" i="4"/>
  <c r="C92" i="4"/>
  <c r="C65" i="4"/>
  <c r="C57" i="4"/>
  <c r="C94" i="4"/>
  <c r="C64" i="4"/>
  <c r="C63" i="4"/>
  <c r="C59" i="4"/>
  <c r="C52" i="4"/>
  <c r="C44" i="4"/>
  <c r="K43" i="20"/>
  <c r="O43" i="20"/>
  <c r="L43" i="20"/>
  <c r="P43" i="20"/>
  <c r="K35" i="29"/>
  <c r="L35" i="29" s="1"/>
  <c r="M35" i="29" s="1"/>
  <c r="N35" i="29" s="1"/>
  <c r="O35" i="29" s="1"/>
  <c r="P35" i="29" s="1"/>
  <c r="Q35" i="29" s="1"/>
  <c r="R35" i="29" s="1"/>
  <c r="S35" i="29" s="1"/>
  <c r="T35" i="29" s="1"/>
  <c r="U35" i="29" s="1"/>
  <c r="V35" i="29" s="1"/>
  <c r="W35" i="29" s="1"/>
  <c r="X35" i="29" s="1"/>
  <c r="Y35" i="29" s="1"/>
  <c r="Z35" i="29" s="1"/>
  <c r="M43" i="20"/>
  <c r="Q43" i="20"/>
  <c r="J43" i="20"/>
  <c r="D173" i="10"/>
  <c r="D165" i="10"/>
  <c r="D172" i="10"/>
  <c r="D164" i="10"/>
  <c r="D161" i="10"/>
  <c r="D169" i="10"/>
  <c r="D176" i="10"/>
  <c r="D168" i="10"/>
  <c r="C152" i="10"/>
  <c r="C184" i="10"/>
  <c r="C151" i="10"/>
  <c r="C195" i="10"/>
  <c r="D192" i="10"/>
  <c r="D123" i="10"/>
  <c r="D147" i="10"/>
  <c r="D175" i="10"/>
  <c r="D171" i="10"/>
  <c r="D167" i="10"/>
  <c r="D163" i="10"/>
  <c r="C190" i="10"/>
  <c r="C186" i="10"/>
  <c r="D195" i="10"/>
  <c r="D183" i="10"/>
  <c r="D149" i="10"/>
  <c r="C188" i="10"/>
  <c r="D193" i="10"/>
  <c r="D148" i="10"/>
  <c r="C191" i="10"/>
  <c r="C183" i="10"/>
  <c r="D188" i="10"/>
  <c r="C123" i="10"/>
  <c r="C153" i="10"/>
  <c r="D154" i="10"/>
  <c r="D146" i="10"/>
  <c r="C161" i="10"/>
  <c r="D174" i="10"/>
  <c r="D170" i="10"/>
  <c r="D166" i="10"/>
  <c r="C193" i="10"/>
  <c r="C189" i="10"/>
  <c r="C181" i="10"/>
  <c r="D186" i="10"/>
  <c r="E4" i="9"/>
  <c r="L106" i="10"/>
  <c r="M106" i="10" s="1"/>
  <c r="L105" i="10"/>
  <c r="M105" i="10" s="1"/>
  <c r="D20" i="31"/>
  <c r="C20" i="31"/>
  <c r="B20" i="31" s="1"/>
  <c r="D19" i="31"/>
  <c r="C19" i="31"/>
  <c r="B19" i="31"/>
  <c r="D18" i="31"/>
  <c r="C18" i="31"/>
  <c r="B18" i="31" s="1"/>
  <c r="D17" i="31"/>
  <c r="C17" i="31"/>
  <c r="B17" i="31" s="1"/>
  <c r="D16" i="31"/>
  <c r="C16" i="31"/>
  <c r="B16" i="31" s="1"/>
  <c r="D15" i="31"/>
  <c r="C15" i="31"/>
  <c r="B15" i="31" s="1"/>
  <c r="K6" i="31"/>
  <c r="L6" i="31" s="1"/>
  <c r="M6" i="31" s="1"/>
  <c r="N6" i="31" s="1"/>
  <c r="O6" i="31" s="1"/>
  <c r="P6" i="31" s="1"/>
  <c r="Q6" i="31" s="1"/>
  <c r="R6" i="31" s="1"/>
  <c r="S6" i="31" s="1"/>
  <c r="T6" i="31" s="1"/>
  <c r="U6" i="31" s="1"/>
  <c r="V6" i="31" s="1"/>
  <c r="D2" i="31"/>
  <c r="B2" i="31"/>
  <c r="I144" i="10"/>
  <c r="I145" i="10"/>
  <c r="B145" i="10" s="1"/>
  <c r="I146" i="10"/>
  <c r="B146" i="10" s="1"/>
  <c r="I147" i="10"/>
  <c r="I148" i="10"/>
  <c r="I149" i="10"/>
  <c r="I150" i="10"/>
  <c r="I151" i="10"/>
  <c r="I152" i="10"/>
  <c r="I153" i="10"/>
  <c r="B153" i="10" s="1"/>
  <c r="I154" i="10"/>
  <c r="I155" i="10"/>
  <c r="I156" i="10"/>
  <c r="B156" i="10" s="1"/>
  <c r="I157" i="10"/>
  <c r="I124" i="10"/>
  <c r="B124" i="10" s="1"/>
  <c r="I125" i="10"/>
  <c r="B125" i="10" s="1"/>
  <c r="I126" i="10"/>
  <c r="I127" i="10"/>
  <c r="B127" i="10" s="1"/>
  <c r="I128" i="10"/>
  <c r="B128" i="10" s="1"/>
  <c r="I129" i="10"/>
  <c r="B129" i="10" s="1"/>
  <c r="I130" i="10"/>
  <c r="I131" i="10"/>
  <c r="B131" i="10" s="1"/>
  <c r="I132" i="10"/>
  <c r="I133" i="10"/>
  <c r="B133" i="10" s="1"/>
  <c r="I134" i="10"/>
  <c r="I135" i="10"/>
  <c r="B135" i="10" s="1"/>
  <c r="I136" i="10"/>
  <c r="I137" i="10"/>
  <c r="B137" i="10" s="1"/>
  <c r="I138" i="10"/>
  <c r="B138" i="10" s="1"/>
  <c r="I105" i="10"/>
  <c r="I106" i="10"/>
  <c r="I107" i="10"/>
  <c r="I108" i="10"/>
  <c r="I109" i="10"/>
  <c r="I110" i="10"/>
  <c r="I111" i="10"/>
  <c r="I112" i="10"/>
  <c r="I113" i="10"/>
  <c r="I114" i="10"/>
  <c r="I115" i="10"/>
  <c r="I116" i="10"/>
  <c r="I117" i="10"/>
  <c r="I118" i="10"/>
  <c r="I119" i="10"/>
  <c r="I86" i="10"/>
  <c r="I87" i="10"/>
  <c r="I88" i="10"/>
  <c r="I89" i="10"/>
  <c r="I90" i="10"/>
  <c r="I91" i="10"/>
  <c r="I92" i="10"/>
  <c r="I93" i="10"/>
  <c r="I94" i="10"/>
  <c r="I95" i="10"/>
  <c r="I96" i="10"/>
  <c r="I97" i="10"/>
  <c r="I98" i="10"/>
  <c r="I99" i="10"/>
  <c r="I100" i="10"/>
  <c r="I200" i="10"/>
  <c r="I201" i="10"/>
  <c r="I202" i="10"/>
  <c r="I203" i="10"/>
  <c r="I204" i="10"/>
  <c r="B204" i="10" s="1"/>
  <c r="I205" i="10"/>
  <c r="I206" i="10"/>
  <c r="I207" i="10"/>
  <c r="I208" i="10"/>
  <c r="I209" i="10"/>
  <c r="I210" i="10"/>
  <c r="I211" i="10"/>
  <c r="I212" i="10"/>
  <c r="B212" i="10" s="1"/>
  <c r="I213" i="10"/>
  <c r="I214" i="10"/>
  <c r="I181" i="10"/>
  <c r="B181" i="10" s="1"/>
  <c r="I182" i="10"/>
  <c r="I183" i="10"/>
  <c r="B183" i="10" s="1"/>
  <c r="I184" i="10"/>
  <c r="I185" i="10"/>
  <c r="I186" i="10"/>
  <c r="B186" i="10" s="1"/>
  <c r="I187" i="10"/>
  <c r="I188" i="10"/>
  <c r="B188" i="10" s="1"/>
  <c r="I189" i="10"/>
  <c r="B189" i="10" s="1"/>
  <c r="I190" i="10"/>
  <c r="I191" i="10"/>
  <c r="B191" i="10" s="1"/>
  <c r="I192" i="10"/>
  <c r="I193" i="10"/>
  <c r="I194" i="10"/>
  <c r="B194" i="10" s="1"/>
  <c r="I195" i="10"/>
  <c r="I162" i="10"/>
  <c r="B162" i="10" s="1"/>
  <c r="I163" i="10"/>
  <c r="I164" i="10"/>
  <c r="I165" i="10"/>
  <c r="B165" i="10" s="1"/>
  <c r="I166" i="10"/>
  <c r="I167" i="10"/>
  <c r="I168" i="10"/>
  <c r="B168" i="10" s="1"/>
  <c r="I169" i="10"/>
  <c r="I170" i="10"/>
  <c r="B170" i="10" s="1"/>
  <c r="I171" i="10"/>
  <c r="B171" i="10" s="1"/>
  <c r="I172" i="10"/>
  <c r="I173" i="10"/>
  <c r="I174" i="10"/>
  <c r="B174" i="10" s="1"/>
  <c r="I175" i="10"/>
  <c r="B175" i="10" s="1"/>
  <c r="I176" i="10"/>
  <c r="B176" i="10" s="1"/>
  <c r="I51" i="10"/>
  <c r="I52" i="10"/>
  <c r="I53" i="10"/>
  <c r="I54" i="10"/>
  <c r="I55" i="10"/>
  <c r="I56" i="10"/>
  <c r="I57" i="10"/>
  <c r="I58" i="10"/>
  <c r="I59" i="10"/>
  <c r="I60" i="10"/>
  <c r="I61" i="10"/>
  <c r="I62" i="10"/>
  <c r="I71" i="10"/>
  <c r="I72" i="10"/>
  <c r="I73" i="10"/>
  <c r="I74" i="10"/>
  <c r="I75" i="10"/>
  <c r="I76" i="10"/>
  <c r="B76" i="10" s="1"/>
  <c r="I77" i="10"/>
  <c r="I78" i="10"/>
  <c r="I79" i="10"/>
  <c r="I80" i="10"/>
  <c r="I81" i="10"/>
  <c r="D2" i="10"/>
  <c r="B2" i="10"/>
  <c r="D2" i="30"/>
  <c r="B2" i="30"/>
  <c r="D2" i="20"/>
  <c r="B2" i="20"/>
  <c r="D1" i="4"/>
  <c r="B1" i="4"/>
  <c r="K13" i="29"/>
  <c r="L13" i="29" s="1"/>
  <c r="M13" i="29" s="1"/>
  <c r="N13" i="29" s="1"/>
  <c r="K14" i="29"/>
  <c r="L14" i="29" s="1"/>
  <c r="M14" i="29" s="1"/>
  <c r="N14" i="29" s="1"/>
  <c r="O14" i="29" s="1"/>
  <c r="P14" i="29" s="1"/>
  <c r="Q14" i="29" s="1"/>
  <c r="R14" i="29" s="1"/>
  <c r="S14" i="29" s="1"/>
  <c r="T14" i="29" s="1"/>
  <c r="U14" i="29" s="1"/>
  <c r="V14" i="29" s="1"/>
  <c r="W14" i="29" s="1"/>
  <c r="X14" i="29" s="1"/>
  <c r="Y14" i="29" s="1"/>
  <c r="Z14" i="29" s="1"/>
  <c r="K15" i="29"/>
  <c r="L15" i="29" s="1"/>
  <c r="M15" i="29" s="1"/>
  <c r="N15" i="29" s="1"/>
  <c r="O15" i="29" s="1"/>
  <c r="P15" i="29" s="1"/>
  <c r="Q15" i="29" s="1"/>
  <c r="R15" i="29" s="1"/>
  <c r="S15" i="29" s="1"/>
  <c r="T15" i="29" s="1"/>
  <c r="U15" i="29" s="1"/>
  <c r="V15" i="29" s="1"/>
  <c r="W15" i="29" s="1"/>
  <c r="X15" i="29" s="1"/>
  <c r="Y15" i="29" s="1"/>
  <c r="Z15" i="29" s="1"/>
  <c r="K16" i="29"/>
  <c r="L16" i="29" s="1"/>
  <c r="M16" i="29" s="1"/>
  <c r="N16" i="29" s="1"/>
  <c r="O16" i="29" s="1"/>
  <c r="P16" i="29" s="1"/>
  <c r="Q16" i="29" s="1"/>
  <c r="R16" i="29" s="1"/>
  <c r="S16" i="29" s="1"/>
  <c r="T16" i="29" s="1"/>
  <c r="U16" i="29" s="1"/>
  <c r="V16" i="29" s="1"/>
  <c r="W16" i="29" s="1"/>
  <c r="X16" i="29" s="1"/>
  <c r="Y16" i="29" s="1"/>
  <c r="Z16" i="29" s="1"/>
  <c r="L4" i="29"/>
  <c r="M4" i="29"/>
  <c r="N4" i="29" s="1"/>
  <c r="O4" i="29" s="1"/>
  <c r="P4" i="29" s="1"/>
  <c r="Q4" i="29" s="1"/>
  <c r="R4" i="29" s="1"/>
  <c r="S4" i="29" s="1"/>
  <c r="T4" i="29" s="1"/>
  <c r="U4" i="29" s="1"/>
  <c r="V4" i="29" s="1"/>
  <c r="W4" i="29" s="1"/>
  <c r="X4" i="29" s="1"/>
  <c r="Y4" i="29" s="1"/>
  <c r="Z4" i="29" s="1"/>
  <c r="I14" i="10"/>
  <c r="I15" i="10"/>
  <c r="I16" i="10"/>
  <c r="I17" i="10"/>
  <c r="I18" i="10"/>
  <c r="I19" i="10"/>
  <c r="I20" i="10"/>
  <c r="I21" i="10"/>
  <c r="I22" i="10"/>
  <c r="I23" i="10"/>
  <c r="I24" i="10"/>
  <c r="L14" i="10"/>
  <c r="M14" i="10" s="1"/>
  <c r="L15" i="10"/>
  <c r="M15" i="10" s="1"/>
  <c r="L16" i="10"/>
  <c r="M16" i="10"/>
  <c r="B8" i="10"/>
  <c r="B23" i="10" s="1"/>
  <c r="B27" i="10"/>
  <c r="D33" i="10" s="1"/>
  <c r="B46" i="10"/>
  <c r="B65" i="10"/>
  <c r="B84" i="10"/>
  <c r="B103" i="10"/>
  <c r="D110" i="10" s="1"/>
  <c r="D125" i="10"/>
  <c r="L199" i="10"/>
  <c r="M199" i="10" s="1"/>
  <c r="L200" i="10"/>
  <c r="M200" i="10" s="1"/>
  <c r="L201" i="10"/>
  <c r="M201" i="10" s="1"/>
  <c r="L202" i="10"/>
  <c r="M202" i="10" s="1"/>
  <c r="L203" i="10"/>
  <c r="M203" i="10" s="1"/>
  <c r="L204" i="10"/>
  <c r="M204" i="10" s="1"/>
  <c r="L205" i="10"/>
  <c r="M205" i="10" s="1"/>
  <c r="L206" i="10"/>
  <c r="M206" i="10" s="1"/>
  <c r="L207" i="10"/>
  <c r="M207" i="10" s="1"/>
  <c r="L208" i="10"/>
  <c r="M208" i="10" s="1"/>
  <c r="L209" i="10"/>
  <c r="M209" i="10" s="1"/>
  <c r="L210" i="10"/>
  <c r="M210" i="10" s="1"/>
  <c r="L211" i="10"/>
  <c r="M211" i="10" s="1"/>
  <c r="L212" i="10"/>
  <c r="M212" i="10" s="1"/>
  <c r="L161" i="10"/>
  <c r="M161" i="10" s="1"/>
  <c r="L162" i="10"/>
  <c r="M162" i="10" s="1"/>
  <c r="L163" i="10"/>
  <c r="L164" i="10"/>
  <c r="M164" i="10" s="1"/>
  <c r="L165" i="10"/>
  <c r="M165" i="10" s="1"/>
  <c r="L166" i="10"/>
  <c r="M166" i="10" s="1"/>
  <c r="L167" i="10"/>
  <c r="M167" i="10" s="1"/>
  <c r="L168" i="10"/>
  <c r="M168" i="10" s="1"/>
  <c r="L169" i="10"/>
  <c r="M169" i="10" s="1"/>
  <c r="L170" i="10"/>
  <c r="M170" i="10" s="1"/>
  <c r="L171" i="10"/>
  <c r="M171" i="10" s="1"/>
  <c r="L172" i="10"/>
  <c r="M172" i="10" s="1"/>
  <c r="L173" i="10"/>
  <c r="M173" i="10" s="1"/>
  <c r="L174" i="10"/>
  <c r="M174" i="10" s="1"/>
  <c r="L142" i="10"/>
  <c r="L143" i="10"/>
  <c r="M143" i="10" s="1"/>
  <c r="L144" i="10"/>
  <c r="M144" i="10" s="1"/>
  <c r="L145" i="10"/>
  <c r="M145" i="10" s="1"/>
  <c r="L146" i="10"/>
  <c r="M146" i="10" s="1"/>
  <c r="L147" i="10"/>
  <c r="M147" i="10" s="1"/>
  <c r="L148" i="10"/>
  <c r="M148" i="10" s="1"/>
  <c r="L149" i="10"/>
  <c r="M149" i="10" s="1"/>
  <c r="L150" i="10"/>
  <c r="M150" i="10" s="1"/>
  <c r="L151" i="10"/>
  <c r="M151" i="10" s="1"/>
  <c r="L152" i="10"/>
  <c r="M152" i="10" s="1"/>
  <c r="L153" i="10"/>
  <c r="M153" i="10" s="1"/>
  <c r="L154" i="10"/>
  <c r="M154" i="10" s="1"/>
  <c r="L155" i="10"/>
  <c r="M155" i="10" s="1"/>
  <c r="L123" i="10"/>
  <c r="M123" i="10" s="1"/>
  <c r="L124" i="10"/>
  <c r="M124" i="10" s="1"/>
  <c r="L125" i="10"/>
  <c r="M125" i="10" s="1"/>
  <c r="L126" i="10"/>
  <c r="M126" i="10" s="1"/>
  <c r="L127" i="10"/>
  <c r="M127" i="10" s="1"/>
  <c r="L128" i="10"/>
  <c r="M128" i="10" s="1"/>
  <c r="L129" i="10"/>
  <c r="M129" i="10" s="1"/>
  <c r="L130" i="10"/>
  <c r="M130" i="10" s="1"/>
  <c r="L131" i="10"/>
  <c r="M131" i="10" s="1"/>
  <c r="L132" i="10"/>
  <c r="M132" i="10" s="1"/>
  <c r="L133" i="10"/>
  <c r="M133" i="10" s="1"/>
  <c r="L134" i="10"/>
  <c r="M134" i="10" s="1"/>
  <c r="L135" i="10"/>
  <c r="M135" i="10" s="1"/>
  <c r="L136" i="10"/>
  <c r="M136" i="10" s="1"/>
  <c r="L107" i="10"/>
  <c r="M107" i="10" s="1"/>
  <c r="L108" i="10"/>
  <c r="M108" i="10" s="1"/>
  <c r="L109" i="10"/>
  <c r="M109" i="10" s="1"/>
  <c r="L110" i="10"/>
  <c r="M110" i="10" s="1"/>
  <c r="L111" i="10"/>
  <c r="M111" i="10" s="1"/>
  <c r="L112" i="10"/>
  <c r="M112" i="10" s="1"/>
  <c r="L113" i="10"/>
  <c r="M113" i="10" s="1"/>
  <c r="L114" i="10"/>
  <c r="M114" i="10" s="1"/>
  <c r="L115" i="10"/>
  <c r="M115" i="10" s="1"/>
  <c r="L116" i="10"/>
  <c r="M116" i="10" s="1"/>
  <c r="L117" i="10"/>
  <c r="M117" i="10" s="1"/>
  <c r="L85" i="10"/>
  <c r="M85" i="10" s="1"/>
  <c r="L86" i="10"/>
  <c r="M86" i="10" s="1"/>
  <c r="L87" i="10"/>
  <c r="M87" i="10" s="1"/>
  <c r="L89" i="10"/>
  <c r="M89" i="10" s="1"/>
  <c r="L90" i="10"/>
  <c r="M90" i="10" s="1"/>
  <c r="L91" i="10"/>
  <c r="M91" i="10" s="1"/>
  <c r="L92" i="10"/>
  <c r="M92" i="10" s="1"/>
  <c r="L93" i="10"/>
  <c r="M93" i="10" s="1"/>
  <c r="L94" i="10"/>
  <c r="M94" i="10" s="1"/>
  <c r="L95" i="10"/>
  <c r="M95" i="10" s="1"/>
  <c r="L96" i="10"/>
  <c r="M96" i="10" s="1"/>
  <c r="L97" i="10"/>
  <c r="M97" i="10" s="1"/>
  <c r="L98" i="10"/>
  <c r="M98" i="10" s="1"/>
  <c r="L71" i="10"/>
  <c r="M71" i="10"/>
  <c r="L72" i="10"/>
  <c r="M72" i="10" s="1"/>
  <c r="L73" i="10"/>
  <c r="M73" i="10"/>
  <c r="L74" i="10"/>
  <c r="M74" i="10" s="1"/>
  <c r="L75" i="10"/>
  <c r="M75" i="10" s="1"/>
  <c r="L76" i="10"/>
  <c r="M76" i="10" s="1"/>
  <c r="L77" i="10"/>
  <c r="M77" i="10" s="1"/>
  <c r="L78" i="10"/>
  <c r="M78" i="10" s="1"/>
  <c r="L79" i="10"/>
  <c r="M79" i="10"/>
  <c r="L51" i="10"/>
  <c r="L52" i="10"/>
  <c r="M52" i="10" s="1"/>
  <c r="L53" i="10"/>
  <c r="M53" i="10" s="1"/>
  <c r="L54" i="10"/>
  <c r="M54" i="10" s="1"/>
  <c r="L55" i="10"/>
  <c r="M55" i="10" s="1"/>
  <c r="L56" i="10"/>
  <c r="M56" i="10" s="1"/>
  <c r="L57" i="10"/>
  <c r="M57" i="10" s="1"/>
  <c r="L58" i="10"/>
  <c r="M58" i="10" s="1"/>
  <c r="L59" i="10"/>
  <c r="M59" i="10" s="1"/>
  <c r="L60" i="10"/>
  <c r="M60" i="10" s="1"/>
  <c r="L31" i="10"/>
  <c r="M31" i="10" s="1"/>
  <c r="L32" i="10"/>
  <c r="M32" i="10" s="1"/>
  <c r="L33" i="10"/>
  <c r="M33" i="10" s="1"/>
  <c r="L34" i="10"/>
  <c r="M34" i="10" s="1"/>
  <c r="L35" i="10"/>
  <c r="M35" i="10" s="1"/>
  <c r="L36" i="10"/>
  <c r="M36" i="10" s="1"/>
  <c r="L37" i="10"/>
  <c r="M37" i="10" s="1"/>
  <c r="L38" i="10"/>
  <c r="M38" i="10" s="1"/>
  <c r="L39" i="10"/>
  <c r="M39" i="10" s="1"/>
  <c r="L40" i="10"/>
  <c r="M40" i="10" s="1"/>
  <c r="L41" i="10"/>
  <c r="M41" i="10" s="1"/>
  <c r="L17" i="10"/>
  <c r="M17" i="10" s="1"/>
  <c r="L18" i="10"/>
  <c r="M18" i="10" s="1"/>
  <c r="L19" i="10"/>
  <c r="M19" i="10" s="1"/>
  <c r="L20" i="10"/>
  <c r="M20" i="10" s="1"/>
  <c r="L21" i="10"/>
  <c r="M21" i="10" s="1"/>
  <c r="L22" i="10"/>
  <c r="M22" i="10" s="1"/>
  <c r="C17" i="30"/>
  <c r="C16" i="30"/>
  <c r="C15" i="30"/>
  <c r="K6" i="30"/>
  <c r="L6" i="30" s="1"/>
  <c r="M6" i="30" s="1"/>
  <c r="N6" i="30" s="1"/>
  <c r="O6" i="30" s="1"/>
  <c r="P6" i="30" s="1"/>
  <c r="Q6" i="30" s="1"/>
  <c r="R6" i="30" s="1"/>
  <c r="S6" i="30" s="1"/>
  <c r="T6" i="30" s="1"/>
  <c r="U6" i="30" s="1"/>
  <c r="V6" i="30" s="1"/>
  <c r="W6" i="30" s="1"/>
  <c r="X6" i="30" s="1"/>
  <c r="Y6" i="30" s="1"/>
  <c r="I2" i="29"/>
  <c r="I3" i="29" s="1"/>
  <c r="L214" i="10"/>
  <c r="M214" i="10" s="1"/>
  <c r="L213" i="10"/>
  <c r="M213" i="10"/>
  <c r="I199" i="10"/>
  <c r="L180" i="10"/>
  <c r="M180" i="10"/>
  <c r="L181" i="10"/>
  <c r="M181" i="10" s="1"/>
  <c r="L182" i="10"/>
  <c r="M182" i="10" s="1"/>
  <c r="L183" i="10"/>
  <c r="M183" i="10" s="1"/>
  <c r="L184" i="10"/>
  <c r="M184" i="10" s="1"/>
  <c r="L185" i="10"/>
  <c r="M185" i="10" s="1"/>
  <c r="L186" i="10"/>
  <c r="M186" i="10" s="1"/>
  <c r="L187" i="10"/>
  <c r="M187" i="10" s="1"/>
  <c r="L188" i="10"/>
  <c r="M188" i="10" s="1"/>
  <c r="L189" i="10"/>
  <c r="M189" i="10" s="1"/>
  <c r="L190" i="10"/>
  <c r="M190" i="10" s="1"/>
  <c r="L191" i="10"/>
  <c r="M191" i="10" s="1"/>
  <c r="L192" i="10"/>
  <c r="M192" i="10" s="1"/>
  <c r="L193" i="10"/>
  <c r="M193" i="10" s="1"/>
  <c r="L195" i="10"/>
  <c r="M195" i="10" s="1"/>
  <c r="L194" i="10"/>
  <c r="M194" i="10" s="1"/>
  <c r="I180" i="10"/>
  <c r="B180" i="10"/>
  <c r="L176" i="10"/>
  <c r="M176" i="10" s="1"/>
  <c r="L175" i="10"/>
  <c r="M175" i="10"/>
  <c r="I161" i="10"/>
  <c r="B161" i="10" s="1"/>
  <c r="L157" i="10"/>
  <c r="M157" i="10" s="1"/>
  <c r="L156" i="10"/>
  <c r="M156" i="10" s="1"/>
  <c r="I143" i="10"/>
  <c r="I142" i="10"/>
  <c r="B142" i="10" s="1"/>
  <c r="L138" i="10"/>
  <c r="M138" i="10" s="1"/>
  <c r="L137" i="10"/>
  <c r="M137" i="10" s="1"/>
  <c r="I123" i="10"/>
  <c r="B123" i="10" s="1"/>
  <c r="L119" i="10"/>
  <c r="M119" i="10" s="1"/>
  <c r="L118" i="10"/>
  <c r="M118" i="10" s="1"/>
  <c r="I104" i="10"/>
  <c r="L100" i="10"/>
  <c r="M100" i="10" s="1"/>
  <c r="L99" i="10"/>
  <c r="M99" i="10" s="1"/>
  <c r="I85" i="10"/>
  <c r="L81" i="10"/>
  <c r="M81" i="10" s="1"/>
  <c r="L80" i="10"/>
  <c r="M80" i="10" s="1"/>
  <c r="L62" i="10"/>
  <c r="M62" i="10" s="1"/>
  <c r="L61" i="10"/>
  <c r="M61" i="10" s="1"/>
  <c r="L43" i="10"/>
  <c r="M43" i="10" s="1"/>
  <c r="L42" i="10"/>
  <c r="M42" i="10" s="1"/>
  <c r="L23" i="10"/>
  <c r="M23" i="10" s="1"/>
  <c r="L24" i="10"/>
  <c r="M24" i="10" s="1"/>
  <c r="D18" i="20"/>
  <c r="D19" i="20"/>
  <c r="D20" i="20"/>
  <c r="U25" i="20"/>
  <c r="U46" i="20"/>
  <c r="V25" i="20"/>
  <c r="V46" i="20" s="1"/>
  <c r="W25" i="20"/>
  <c r="W46" i="20"/>
  <c r="X25" i="20"/>
  <c r="X46" i="20" s="1"/>
  <c r="C16" i="20"/>
  <c r="B16" i="20" s="1"/>
  <c r="C17" i="20"/>
  <c r="B17" i="20" s="1"/>
  <c r="C18" i="20"/>
  <c r="B18" i="20"/>
  <c r="C19" i="20"/>
  <c r="B19" i="20" s="1"/>
  <c r="C20" i="20"/>
  <c r="B20" i="20"/>
  <c r="C15" i="20"/>
  <c r="B15" i="20" s="1"/>
  <c r="P10" i="9"/>
  <c r="J7" i="37" s="1"/>
  <c r="J8" i="37" s="1"/>
  <c r="J6" i="20"/>
  <c r="K6" i="20" s="1"/>
  <c r="L6" i="20" s="1"/>
  <c r="M6" i="20" s="1"/>
  <c r="N6" i="20" s="1"/>
  <c r="O6" i="20" s="1"/>
  <c r="P6" i="20" s="1"/>
  <c r="Q6" i="20" s="1"/>
  <c r="R6" i="20" s="1"/>
  <c r="S6" i="20" s="1"/>
  <c r="T6" i="20" s="1"/>
  <c r="U6" i="20" s="1"/>
  <c r="V6" i="20" s="1"/>
  <c r="W6" i="20" s="1"/>
  <c r="X6" i="20" s="1"/>
  <c r="P31" i="9"/>
  <c r="P14" i="9" s="1"/>
  <c r="G19" i="20"/>
  <c r="G20" i="20"/>
  <c r="S25" i="20"/>
  <c r="S46" i="20" s="1"/>
  <c r="G18" i="20"/>
  <c r="T25" i="20"/>
  <c r="R25" i="20"/>
  <c r="R46" i="20" s="1"/>
  <c r="F54" i="9"/>
  <c r="G21" i="20"/>
  <c r="K17" i="29"/>
  <c r="L17" i="29" s="1"/>
  <c r="M17" i="29" s="1"/>
  <c r="N17" i="29" s="1"/>
  <c r="O17" i="29" s="1"/>
  <c r="P17" i="29" s="1"/>
  <c r="Q17" i="29" s="1"/>
  <c r="R17" i="29" s="1"/>
  <c r="S17" i="29" s="1"/>
  <c r="T17" i="29" s="1"/>
  <c r="U17" i="29" s="1"/>
  <c r="V17" i="29" s="1"/>
  <c r="W17" i="29" s="1"/>
  <c r="X17" i="29" s="1"/>
  <c r="Y17" i="29" s="1"/>
  <c r="Z17" i="29" s="1"/>
  <c r="D98" i="10"/>
  <c r="P15" i="9"/>
  <c r="G42" i="20"/>
  <c r="C30" i="10"/>
  <c r="D41" i="10"/>
  <c r="D28" i="10"/>
  <c r="B34" i="10"/>
  <c r="D14" i="10"/>
  <c r="C31" i="10"/>
  <c r="B29" i="10"/>
  <c r="D115" i="10"/>
  <c r="B30" i="10"/>
  <c r="B36" i="10"/>
  <c r="C115" i="10"/>
  <c r="C36" i="10"/>
  <c r="B40" i="10"/>
  <c r="B35" i="10"/>
  <c r="M163" i="10"/>
  <c r="L88" i="10"/>
  <c r="M88" i="10" s="1"/>
  <c r="K20" i="29"/>
  <c r="L20" i="29" s="1"/>
  <c r="M20" i="29" s="1"/>
  <c r="N20" i="29" s="1"/>
  <c r="O20" i="29" s="1"/>
  <c r="P20" i="29" s="1"/>
  <c r="Q20" i="29" s="1"/>
  <c r="R20" i="29" s="1"/>
  <c r="S20" i="29" s="1"/>
  <c r="T20" i="29" s="1"/>
  <c r="U20" i="29" s="1"/>
  <c r="V20" i="29" s="1"/>
  <c r="W20" i="29" s="1"/>
  <c r="X20" i="29" s="1"/>
  <c r="Y20" i="29" s="1"/>
  <c r="Z20" i="29" s="1"/>
  <c r="B96" i="10"/>
  <c r="N31" i="9"/>
  <c r="B169" i="10"/>
  <c r="D136" i="10"/>
  <c r="D111" i="10"/>
  <c r="D32" i="10"/>
  <c r="B32" i="10"/>
  <c r="C34" i="10"/>
  <c r="C43" i="10"/>
  <c r="Q25" i="20"/>
  <c r="Q46" i="20" s="1"/>
  <c r="C212" i="10"/>
  <c r="C131" i="10"/>
  <c r="B51" i="10"/>
  <c r="D18" i="10"/>
  <c r="C88" i="10"/>
  <c r="D10" i="10"/>
  <c r="C95" i="10"/>
  <c r="C208" i="10"/>
  <c r="C213" i="10"/>
  <c r="C211" i="10"/>
  <c r="C214" i="10"/>
  <c r="C200" i="10"/>
  <c r="B48" i="10"/>
  <c r="C56" i="10"/>
  <c r="D62" i="10"/>
  <c r="D59" i="10"/>
  <c r="B151" i="10"/>
  <c r="B157" i="10"/>
  <c r="B149" i="10"/>
  <c r="D22" i="10"/>
  <c r="D17" i="10"/>
  <c r="B24" i="10"/>
  <c r="C23" i="10"/>
  <c r="B22" i="10"/>
  <c r="C13" i="10"/>
  <c r="C17" i="10"/>
  <c r="D23" i="10"/>
  <c r="C16" i="10"/>
  <c r="L104" i="10"/>
  <c r="D132" i="10"/>
  <c r="D127" i="10"/>
  <c r="C68" i="10"/>
  <c r="D66" i="10"/>
  <c r="D72" i="10"/>
  <c r="B167" i="10"/>
  <c r="B166" i="10"/>
  <c r="B164" i="10"/>
  <c r="B172" i="10"/>
  <c r="B163" i="10"/>
  <c r="B173" i="10"/>
  <c r="D126" i="10"/>
  <c r="C137" i="10"/>
  <c r="C128" i="10"/>
  <c r="D128" i="10"/>
  <c r="C134" i="10"/>
  <c r="D134" i="10"/>
  <c r="B130" i="10"/>
  <c r="C125" i="10"/>
  <c r="D137" i="10"/>
  <c r="C133" i="10"/>
  <c r="C129" i="10"/>
  <c r="C124" i="10"/>
  <c r="D124" i="10"/>
  <c r="C135" i="10"/>
  <c r="D135" i="10"/>
  <c r="C130" i="10"/>
  <c r="D130" i="10"/>
  <c r="B132" i="10"/>
  <c r="B134" i="10"/>
  <c r="D129" i="10"/>
  <c r="C136" i="10"/>
  <c r="C127" i="10"/>
  <c r="D133" i="10"/>
  <c r="C132" i="10"/>
  <c r="D131" i="10"/>
  <c r="C138" i="10"/>
  <c r="B126" i="10"/>
  <c r="B136" i="10"/>
  <c r="C126" i="10"/>
  <c r="D70" i="10"/>
  <c r="C81" i="10"/>
  <c r="D80" i="10"/>
  <c r="D68" i="10"/>
  <c r="B81" i="10"/>
  <c r="C73" i="10"/>
  <c r="C69" i="10"/>
  <c r="B70" i="10"/>
  <c r="D75" i="10"/>
  <c r="D69" i="10"/>
  <c r="B77" i="10"/>
  <c r="C78" i="10"/>
  <c r="B72" i="10"/>
  <c r="D138" i="10"/>
  <c r="B88" i="10"/>
  <c r="D96" i="10"/>
  <c r="C94" i="10"/>
  <c r="C97" i="10"/>
  <c r="C87" i="10"/>
  <c r="D40" i="10"/>
  <c r="C42" i="10"/>
  <c r="C32" i="10"/>
  <c r="D42" i="10"/>
  <c r="B42" i="10"/>
  <c r="G24" i="20"/>
  <c r="B155" i="10"/>
  <c r="B148" i="10"/>
  <c r="B154" i="10"/>
  <c r="B147" i="10"/>
  <c r="B144" i="10"/>
  <c r="K11" i="29"/>
  <c r="L11" i="29" s="1"/>
  <c r="I25" i="20"/>
  <c r="I46" i="20" s="1"/>
  <c r="I47" i="20" s="1"/>
  <c r="J25" i="20"/>
  <c r="J46" i="20" s="1"/>
  <c r="K12" i="29"/>
  <c r="L12" i="29"/>
  <c r="H23" i="37"/>
  <c r="H20" i="37"/>
  <c r="H34" i="37"/>
  <c r="H17" i="37"/>
  <c r="H18" i="37"/>
  <c r="H19" i="37"/>
  <c r="H22" i="37"/>
  <c r="H21" i="37"/>
  <c r="H35" i="37"/>
  <c r="H24" i="37"/>
  <c r="H42" i="37"/>
  <c r="C9" i="10" l="1"/>
  <c r="B12" i="10"/>
  <c r="D114" i="10"/>
  <c r="D106" i="10"/>
  <c r="C113" i="10"/>
  <c r="C119" i="10"/>
  <c r="B109" i="10"/>
  <c r="G27" i="29"/>
  <c r="B473" i="10"/>
  <c r="G63" i="29"/>
  <c r="G33" i="29"/>
  <c r="C354" i="10"/>
  <c r="C355" i="10"/>
  <c r="B353" i="10"/>
  <c r="B354" i="10"/>
  <c r="C359" i="10"/>
  <c r="C362" i="10"/>
  <c r="C468" i="10"/>
  <c r="C466" i="10"/>
  <c r="B466" i="10"/>
  <c r="B478" i="10"/>
  <c r="B479" i="10"/>
  <c r="C465" i="10"/>
  <c r="B472" i="10"/>
  <c r="C477" i="10"/>
  <c r="C478" i="10"/>
  <c r="C469" i="10"/>
  <c r="C111" i="10"/>
  <c r="M51" i="10"/>
  <c r="L63" i="10"/>
  <c r="G18" i="29"/>
  <c r="G47" i="29"/>
  <c r="G32" i="29"/>
  <c r="G62" i="29"/>
  <c r="C108" i="10"/>
  <c r="B79" i="10"/>
  <c r="D78" i="10"/>
  <c r="D79" i="10"/>
  <c r="C67" i="10"/>
  <c r="C74" i="10"/>
  <c r="C80" i="10"/>
  <c r="D77" i="10"/>
  <c r="C75" i="10"/>
  <c r="C79" i="10"/>
  <c r="D81" i="10"/>
  <c r="C76" i="10"/>
  <c r="C77" i="10"/>
  <c r="C71" i="10"/>
  <c r="D73" i="10"/>
  <c r="D76" i="10"/>
  <c r="D71" i="10"/>
  <c r="C70" i="10"/>
  <c r="C72" i="10"/>
  <c r="B16" i="10"/>
  <c r="C14" i="10"/>
  <c r="D9" i="10"/>
  <c r="B106" i="10"/>
  <c r="D108" i="10"/>
  <c r="D119" i="10"/>
  <c r="B47" i="10"/>
  <c r="C47" i="10"/>
  <c r="D61" i="10"/>
  <c r="C57" i="10"/>
  <c r="C55" i="10"/>
  <c r="C52" i="10"/>
  <c r="B15" i="10"/>
  <c r="C473" i="10"/>
  <c r="D189" i="10"/>
  <c r="D191" i="10"/>
  <c r="D185" i="10"/>
  <c r="D184" i="10"/>
  <c r="D194" i="10"/>
  <c r="D181" i="10"/>
  <c r="D187" i="10"/>
  <c r="D190" i="10"/>
  <c r="C194" i="10"/>
  <c r="D182" i="10"/>
  <c r="C192" i="10"/>
  <c r="C187" i="10"/>
  <c r="C182" i="10"/>
  <c r="C180" i="10"/>
  <c r="D180" i="10"/>
  <c r="C185" i="10"/>
  <c r="E116" i="4"/>
  <c r="C116" i="4"/>
  <c r="F135" i="4"/>
  <c r="C135" i="4"/>
  <c r="E135" i="4"/>
  <c r="B75" i="10"/>
  <c r="B80" i="10"/>
  <c r="D67" i="10"/>
  <c r="C15" i="10"/>
  <c r="C24" i="10"/>
  <c r="D113" i="10"/>
  <c r="B111" i="10"/>
  <c r="B476" i="10"/>
  <c r="C398" i="10"/>
  <c r="C399" i="10"/>
  <c r="B398" i="10"/>
  <c r="C401" i="10"/>
  <c r="B396" i="10"/>
  <c r="B113" i="10"/>
  <c r="B115" i="10"/>
  <c r="B119" i="10"/>
  <c r="B105" i="10"/>
  <c r="C110" i="10"/>
  <c r="C109" i="10"/>
  <c r="D117" i="10"/>
  <c r="D118" i="10"/>
  <c r="B117" i="10"/>
  <c r="C116" i="10"/>
  <c r="D109" i="10"/>
  <c r="D107" i="10"/>
  <c r="D116" i="10"/>
  <c r="C104" i="10"/>
  <c r="D105" i="10"/>
  <c r="B107" i="10"/>
  <c r="D112" i="10"/>
  <c r="C105" i="10"/>
  <c r="C118" i="10"/>
  <c r="L348" i="10"/>
  <c r="B108" i="10"/>
  <c r="B475" i="10"/>
  <c r="C365" i="10"/>
  <c r="B290" i="10"/>
  <c r="C275" i="10"/>
  <c r="C282" i="10"/>
  <c r="C287" i="10"/>
  <c r="C278" i="10"/>
  <c r="C289" i="10"/>
  <c r="B275" i="10"/>
  <c r="C283" i="10"/>
  <c r="C277" i="10"/>
  <c r="C288" i="10"/>
  <c r="B281" i="10"/>
  <c r="C290" i="10"/>
  <c r="C284" i="10"/>
  <c r="C276" i="10"/>
  <c r="G30" i="29"/>
  <c r="G60" i="29"/>
  <c r="C112" i="10"/>
  <c r="C107" i="10"/>
  <c r="C106" i="10"/>
  <c r="C114" i="10"/>
  <c r="B9" i="10"/>
  <c r="B14" i="10"/>
  <c r="C12" i="10"/>
  <c r="D12" i="10"/>
  <c r="D16" i="10"/>
  <c r="B11" i="10"/>
  <c r="B10" i="10"/>
  <c r="D20" i="10"/>
  <c r="D19" i="10"/>
  <c r="C19" i="10"/>
  <c r="C22" i="10"/>
  <c r="C11" i="10"/>
  <c r="D15" i="10"/>
  <c r="C21" i="10"/>
  <c r="C18" i="10"/>
  <c r="D21" i="10"/>
  <c r="C10" i="10"/>
  <c r="C20" i="10"/>
  <c r="D11" i="10"/>
  <c r="D13" i="10"/>
  <c r="B73" i="10"/>
  <c r="C66" i="10"/>
  <c r="D74" i="10"/>
  <c r="B17" i="10"/>
  <c r="B13" i="10"/>
  <c r="D24" i="10"/>
  <c r="C117" i="10"/>
  <c r="D104" i="10"/>
  <c r="B104" i="10"/>
  <c r="C121" i="4"/>
  <c r="E121" i="4"/>
  <c r="C113" i="4"/>
  <c r="F113" i="4"/>
  <c r="E132" i="4"/>
  <c r="C132" i="4"/>
  <c r="F132" i="4"/>
  <c r="B190" i="10"/>
  <c r="B182" i="10"/>
  <c r="C428" i="10"/>
  <c r="C326" i="10"/>
  <c r="C316" i="10"/>
  <c r="C265" i="10"/>
  <c r="B258" i="10"/>
  <c r="C256" i="10"/>
  <c r="B277" i="10"/>
  <c r="B278" i="10"/>
  <c r="B465" i="10"/>
  <c r="B143" i="10"/>
  <c r="B195" i="10"/>
  <c r="B187" i="10"/>
  <c r="B152" i="10"/>
  <c r="C145" i="10"/>
  <c r="C148" i="10"/>
  <c r="D155" i="10"/>
  <c r="D152" i="10"/>
  <c r="D153" i="10"/>
  <c r="C271" i="10"/>
  <c r="C328" i="10"/>
  <c r="B268" i="10"/>
  <c r="B265" i="10"/>
  <c r="C325" i="10"/>
  <c r="C264" i="10"/>
  <c r="B259" i="10"/>
  <c r="B355" i="10"/>
  <c r="B393" i="10"/>
  <c r="B193" i="10"/>
  <c r="B185" i="10"/>
  <c r="B150" i="10"/>
  <c r="C147" i="10"/>
  <c r="C146" i="10"/>
  <c r="C314" i="10"/>
  <c r="C321" i="10"/>
  <c r="C319" i="10"/>
  <c r="B270" i="10"/>
  <c r="B257" i="10"/>
  <c r="C270" i="10"/>
  <c r="B267" i="10"/>
  <c r="B363" i="10"/>
  <c r="C119" i="4"/>
  <c r="T46" i="20"/>
  <c r="B199" i="10"/>
  <c r="B192" i="10"/>
  <c r="B184" i="10"/>
  <c r="C318" i="10"/>
  <c r="C313" i="10"/>
  <c r="C323" i="10"/>
  <c r="C257" i="10"/>
  <c r="B264" i="10"/>
  <c r="B271" i="10"/>
  <c r="B283" i="10"/>
  <c r="E129" i="4"/>
  <c r="L215" i="10"/>
  <c r="G29" i="29"/>
  <c r="G59" i="29"/>
  <c r="G56" i="29"/>
  <c r="G26" i="29"/>
  <c r="G28" i="29"/>
  <c r="G43" i="20"/>
  <c r="G24" i="29"/>
  <c r="C205" i="10"/>
  <c r="B211" i="10"/>
  <c r="B203" i="10"/>
  <c r="C307" i="10"/>
  <c r="B301" i="10"/>
  <c r="C219" i="10"/>
  <c r="B221" i="10"/>
  <c r="C306" i="10"/>
  <c r="C232" i="10"/>
  <c r="C228" i="10"/>
  <c r="B287" i="10"/>
  <c r="B282" i="10"/>
  <c r="B285" i="10"/>
  <c r="B299" i="10"/>
  <c r="E128" i="4"/>
  <c r="C209" i="10"/>
  <c r="C203" i="10"/>
  <c r="B210" i="10"/>
  <c r="B202" i="10"/>
  <c r="B294" i="10"/>
  <c r="B297" i="10"/>
  <c r="C223" i="10"/>
  <c r="B218" i="10"/>
  <c r="C305" i="10"/>
  <c r="C220" i="10"/>
  <c r="C233" i="10"/>
  <c r="B279" i="10"/>
  <c r="B223" i="10"/>
  <c r="C129" i="4"/>
  <c r="F128" i="4"/>
  <c r="C201" i="10"/>
  <c r="C206" i="10"/>
  <c r="B209" i="10"/>
  <c r="B201" i="10"/>
  <c r="B306" i="10"/>
  <c r="B304" i="10"/>
  <c r="C227" i="10"/>
  <c r="B232" i="10"/>
  <c r="C294" i="10"/>
  <c r="C297" i="10"/>
  <c r="C225" i="10"/>
  <c r="C298" i="10"/>
  <c r="C301" i="10"/>
  <c r="B227" i="10"/>
  <c r="B286" i="10"/>
  <c r="B300" i="10"/>
  <c r="B307" i="10"/>
  <c r="C202" i="10"/>
  <c r="C204" i="10"/>
  <c r="B208" i="10"/>
  <c r="B200" i="10"/>
  <c r="B302" i="10"/>
  <c r="B296" i="10"/>
  <c r="C231" i="10"/>
  <c r="B228" i="10"/>
  <c r="C285" i="10"/>
  <c r="C286" i="10"/>
  <c r="C302" i="10"/>
  <c r="C304" i="10"/>
  <c r="C230" i="10"/>
  <c r="B231" i="10"/>
  <c r="B280" i="10"/>
  <c r="C130" i="4"/>
  <c r="B207" i="10"/>
  <c r="B298" i="10"/>
  <c r="B226" i="10"/>
  <c r="B224" i="10"/>
  <c r="C229" i="10"/>
  <c r="C308" i="10"/>
  <c r="C309" i="10"/>
  <c r="B308" i="10"/>
  <c r="B206" i="10"/>
  <c r="B303" i="10"/>
  <c r="B233" i="10"/>
  <c r="B220" i="10"/>
  <c r="C218" i="10"/>
  <c r="B214" i="10"/>
  <c r="C210" i="10"/>
  <c r="C207" i="10"/>
  <c r="B213" i="10"/>
  <c r="B205" i="10"/>
  <c r="C299" i="10"/>
  <c r="B309" i="10"/>
  <c r="B229" i="10"/>
  <c r="B230" i="10"/>
  <c r="C221" i="10"/>
  <c r="B284" i="10"/>
  <c r="B288" i="10"/>
  <c r="K5" i="29"/>
  <c r="B39" i="10"/>
  <c r="D29" i="10"/>
  <c r="E113" i="4"/>
  <c r="B31" i="10"/>
  <c r="C33" i="10"/>
  <c r="B37" i="10"/>
  <c r="B20" i="10"/>
  <c r="B19" i="10"/>
  <c r="B18" i="10"/>
  <c r="G20" i="29"/>
  <c r="G49" i="29"/>
  <c r="G50" i="29"/>
  <c r="G52" i="29"/>
  <c r="G22" i="29"/>
  <c r="J47" i="20"/>
  <c r="G6" i="4" s="1"/>
  <c r="F6" i="4"/>
  <c r="G17" i="29"/>
  <c r="G46" i="29"/>
  <c r="G15" i="29"/>
  <c r="G44" i="29"/>
  <c r="G55" i="29"/>
  <c r="G25" i="29"/>
  <c r="G45" i="29"/>
  <c r="G16" i="29"/>
  <c r="G43" i="29"/>
  <c r="G14" i="29"/>
  <c r="G31" i="29"/>
  <c r="G61" i="29"/>
  <c r="B71" i="10"/>
  <c r="B429" i="10"/>
  <c r="B427" i="10"/>
  <c r="C432" i="10"/>
  <c r="B432" i="10"/>
  <c r="B441" i="10"/>
  <c r="C433" i="10"/>
  <c r="B436" i="10"/>
  <c r="B430" i="10"/>
  <c r="C440" i="10"/>
  <c r="G19" i="29"/>
  <c r="G51" i="29"/>
  <c r="G21" i="29"/>
  <c r="G53" i="29"/>
  <c r="G23" i="29"/>
  <c r="B78" i="10"/>
  <c r="B74" i="10"/>
  <c r="B116" i="10"/>
  <c r="B112" i="10"/>
  <c r="C391" i="10"/>
  <c r="C396" i="10"/>
  <c r="C395" i="10"/>
  <c r="B402" i="10"/>
  <c r="B403" i="10"/>
  <c r="B400" i="10"/>
  <c r="C394" i="10"/>
  <c r="C389" i="10"/>
  <c r="C404" i="10"/>
  <c r="C392" i="10"/>
  <c r="B390" i="10"/>
  <c r="B391" i="10"/>
  <c r="B401" i="10"/>
  <c r="B404" i="10"/>
  <c r="C390" i="10"/>
  <c r="C400" i="10"/>
  <c r="C403" i="10"/>
  <c r="B394" i="10"/>
  <c r="B395" i="10"/>
  <c r="B392" i="10"/>
  <c r="C402" i="10"/>
  <c r="C397" i="10"/>
  <c r="J7" i="31"/>
  <c r="M391" i="10"/>
  <c r="M405" i="10" s="1"/>
  <c r="L405" i="10"/>
  <c r="C357" i="10"/>
  <c r="C361" i="10"/>
  <c r="B356" i="10"/>
  <c r="B357" i="10"/>
  <c r="B358" i="10"/>
  <c r="C360" i="10"/>
  <c r="C366" i="10"/>
  <c r="C353" i="10"/>
  <c r="B360" i="10"/>
  <c r="B361" i="10"/>
  <c r="B362" i="10"/>
  <c r="C356" i="10"/>
  <c r="C363" i="10"/>
  <c r="B364" i="10"/>
  <c r="B365" i="10"/>
  <c r="B366" i="10"/>
  <c r="C352" i="10"/>
  <c r="C358" i="10"/>
  <c r="B21" i="10"/>
  <c r="B118" i="10"/>
  <c r="B114" i="10"/>
  <c r="B110" i="10"/>
  <c r="D145" i="10"/>
  <c r="D144" i="10"/>
  <c r="C150" i="10"/>
  <c r="D151" i="10"/>
  <c r="D157" i="10"/>
  <c r="D156" i="10"/>
  <c r="C149" i="10"/>
  <c r="D150" i="10"/>
  <c r="C144" i="10"/>
  <c r="C143" i="10"/>
  <c r="C142" i="10"/>
  <c r="D143" i="10"/>
  <c r="C156" i="10"/>
  <c r="C155" i="10"/>
  <c r="C157" i="10"/>
  <c r="D142" i="10"/>
  <c r="B314" i="10"/>
  <c r="B318" i="10"/>
  <c r="B322" i="10"/>
  <c r="B326" i="10"/>
  <c r="B313" i="10"/>
  <c r="B321" i="10"/>
  <c r="B325" i="10"/>
  <c r="B315" i="10"/>
  <c r="B319" i="10"/>
  <c r="B323" i="10"/>
  <c r="B327" i="10"/>
  <c r="B328" i="10" s="1"/>
  <c r="B316" i="10"/>
  <c r="B320" i="10"/>
  <c r="B324" i="10"/>
  <c r="B317" i="10"/>
  <c r="F112" i="4"/>
  <c r="C112" i="4"/>
  <c r="C137" i="4"/>
  <c r="F137" i="4"/>
  <c r="E137" i="4"/>
  <c r="E133" i="4"/>
  <c r="C133" i="4"/>
  <c r="F126" i="4"/>
  <c r="E126" i="4"/>
  <c r="C126" i="4"/>
  <c r="M348" i="10"/>
  <c r="B351" i="10"/>
  <c r="B359" i="10"/>
  <c r="B389" i="10"/>
  <c r="B397" i="10"/>
  <c r="B435" i="10"/>
  <c r="B67" i="10"/>
  <c r="B69" i="10"/>
  <c r="B237" i="10"/>
  <c r="L196" i="10"/>
  <c r="L120" i="10"/>
  <c r="M104" i="10"/>
  <c r="M120" i="10" s="1"/>
  <c r="M82" i="10"/>
  <c r="L82" i="10"/>
  <c r="D88" i="10"/>
  <c r="D100" i="10"/>
  <c r="C89" i="10"/>
  <c r="C93" i="10"/>
  <c r="B90" i="10"/>
  <c r="D89" i="10"/>
  <c r="D95" i="10"/>
  <c r="D93" i="10"/>
  <c r="D99" i="10"/>
  <c r="D94" i="10"/>
  <c r="M357" i="10"/>
  <c r="M367" i="10" s="1"/>
  <c r="L367" i="10"/>
  <c r="M275" i="10"/>
  <c r="M291" i="10" s="1"/>
  <c r="L291" i="10"/>
  <c r="D92" i="10"/>
  <c r="B100" i="10"/>
  <c r="C98" i="10"/>
  <c r="C96" i="10"/>
  <c r="B95" i="10"/>
  <c r="B87" i="10"/>
  <c r="C86" i="10"/>
  <c r="C99" i="10"/>
  <c r="L272" i="10"/>
  <c r="B86" i="10"/>
  <c r="L329" i="10"/>
  <c r="M196" i="10"/>
  <c r="M177" i="10"/>
  <c r="B66" i="10"/>
  <c r="B68" i="10"/>
  <c r="M297" i="10"/>
  <c r="M310" i="10" s="1"/>
  <c r="L310" i="10"/>
  <c r="M376" i="10"/>
  <c r="M386" i="10" s="1"/>
  <c r="L386" i="10"/>
  <c r="M433" i="10"/>
  <c r="M443" i="10" s="1"/>
  <c r="L443" i="10"/>
  <c r="M471" i="10"/>
  <c r="M481" i="10" s="1"/>
  <c r="L481" i="10"/>
  <c r="C92" i="10"/>
  <c r="B98" i="10"/>
  <c r="D85" i="10"/>
  <c r="B94" i="10"/>
  <c r="C100" i="10"/>
  <c r="D86" i="10"/>
  <c r="B85" i="10"/>
  <c r="M142" i="10"/>
  <c r="M158" i="10" s="1"/>
  <c r="L158" i="10"/>
  <c r="M241" i="10"/>
  <c r="M253" i="10" s="1"/>
  <c r="L253" i="10"/>
  <c r="M414" i="10"/>
  <c r="M424" i="10" s="1"/>
  <c r="L424" i="10"/>
  <c r="M452" i="10"/>
  <c r="M462" i="10" s="1"/>
  <c r="L462" i="10"/>
  <c r="M218" i="10"/>
  <c r="M234" i="10" s="1"/>
  <c r="L234" i="10"/>
  <c r="M329" i="10"/>
  <c r="D91" i="10"/>
  <c r="D87" i="10"/>
  <c r="D97" i="10"/>
  <c r="C90" i="10"/>
  <c r="C91" i="10"/>
  <c r="C85" i="10"/>
  <c r="D90" i="10"/>
  <c r="B89" i="10"/>
  <c r="B92" i="10"/>
  <c r="C28" i="10"/>
  <c r="D35" i="10"/>
  <c r="B43" i="10"/>
  <c r="D37" i="10"/>
  <c r="C38" i="10"/>
  <c r="C29" i="10"/>
  <c r="C37" i="10"/>
  <c r="D43" i="10"/>
  <c r="D36" i="10"/>
  <c r="D30" i="10"/>
  <c r="C41" i="10"/>
  <c r="B28" i="10"/>
  <c r="C35" i="10"/>
  <c r="D39" i="10"/>
  <c r="C40" i="10"/>
  <c r="D31" i="10"/>
  <c r="C39" i="10"/>
  <c r="D34" i="10"/>
  <c r="D38" i="10"/>
  <c r="B41" i="10"/>
  <c r="B99" i="10"/>
  <c r="B91" i="10"/>
  <c r="C467" i="10"/>
  <c r="C479" i="10"/>
  <c r="B470" i="10"/>
  <c r="B467" i="10"/>
  <c r="B477" i="10"/>
  <c r="B480" i="10"/>
  <c r="C474" i="10"/>
  <c r="C480" i="10"/>
  <c r="C472" i="10"/>
  <c r="C475" i="10"/>
  <c r="B474" i="10"/>
  <c r="B471" i="10"/>
  <c r="B468" i="10"/>
  <c r="B469" i="10"/>
  <c r="C470" i="10"/>
  <c r="C476" i="10"/>
  <c r="C471" i="10"/>
  <c r="M215" i="10"/>
  <c r="B97" i="10"/>
  <c r="B93" i="10"/>
  <c r="C429" i="10"/>
  <c r="C442" i="10"/>
  <c r="C439" i="10"/>
  <c r="C441" i="10"/>
  <c r="B440" i="10"/>
  <c r="B433" i="10"/>
  <c r="B434" i="10"/>
  <c r="C438" i="10"/>
  <c r="C427" i="10"/>
  <c r="C437" i="10"/>
  <c r="B428" i="10"/>
  <c r="B431" i="10"/>
  <c r="B437" i="10"/>
  <c r="B438" i="10"/>
  <c r="C435" i="10"/>
  <c r="C431" i="10"/>
  <c r="C434" i="10"/>
  <c r="M272" i="10"/>
  <c r="M139" i="10"/>
  <c r="P16" i="9"/>
  <c r="B55" i="10"/>
  <c r="C51" i="10"/>
  <c r="C49" i="10"/>
  <c r="D57" i="10"/>
  <c r="C62" i="10"/>
  <c r="C60" i="10"/>
  <c r="B59" i="10"/>
  <c r="B50" i="10"/>
  <c r="D48" i="10"/>
  <c r="B53" i="10"/>
  <c r="C53" i="10"/>
  <c r="B62" i="10"/>
  <c r="D53" i="10"/>
  <c r="B58" i="10"/>
  <c r="B56" i="10"/>
  <c r="D58" i="10"/>
  <c r="D50" i="10"/>
  <c r="D54" i="10"/>
  <c r="C59" i="10"/>
  <c r="D56" i="10"/>
  <c r="D60" i="10"/>
  <c r="B54" i="10"/>
  <c r="D49" i="10"/>
  <c r="D51" i="10"/>
  <c r="B57" i="10"/>
  <c r="D47" i="10"/>
  <c r="C50" i="10"/>
  <c r="C58" i="10"/>
  <c r="D55" i="10"/>
  <c r="B61" i="10"/>
  <c r="D52" i="10"/>
  <c r="C48" i="10"/>
  <c r="C61" i="10"/>
  <c r="C54" i="10"/>
  <c r="B60" i="10"/>
  <c r="B52" i="10"/>
  <c r="E114" i="4"/>
  <c r="B49" i="10"/>
  <c r="M63" i="10"/>
  <c r="M101" i="10"/>
  <c r="L101" i="10"/>
  <c r="L139" i="10"/>
  <c r="L177" i="10"/>
  <c r="K483" i="10"/>
  <c r="L44" i="10"/>
  <c r="M44" i="10"/>
  <c r="M25" i="10"/>
  <c r="L25" i="10"/>
  <c r="K7" i="37"/>
  <c r="J9" i="37"/>
  <c r="I7" i="20"/>
  <c r="F5" i="4"/>
  <c r="G5" i="4" s="1"/>
  <c r="H5" i="4" s="1"/>
  <c r="I5" i="4" s="1"/>
  <c r="J5" i="4" s="1"/>
  <c r="K5" i="4" s="1"/>
  <c r="L5" i="4" s="1"/>
  <c r="M5" i="4" s="1"/>
  <c r="N5" i="4" s="1"/>
  <c r="O5" i="4" s="1"/>
  <c r="P5" i="4" s="1"/>
  <c r="Q5" i="4" s="1"/>
  <c r="R5" i="4" s="1"/>
  <c r="J7" i="30"/>
  <c r="K6" i="29" l="1"/>
  <c r="K7" i="29"/>
  <c r="L5" i="29"/>
  <c r="F140" i="4"/>
  <c r="J9" i="31"/>
  <c r="K7" i="31"/>
  <c r="J8" i="31"/>
  <c r="M483" i="10"/>
  <c r="L483" i="10"/>
  <c r="K9" i="37"/>
  <c r="K8" i="37"/>
  <c r="L7" i="37"/>
  <c r="I8" i="20"/>
  <c r="I9" i="20"/>
  <c r="J7" i="20"/>
  <c r="B40" i="30"/>
  <c r="B31" i="30"/>
  <c r="B33" i="30"/>
  <c r="B32" i="30"/>
  <c r="B34" i="30"/>
  <c r="B28" i="30"/>
  <c r="B41" i="30"/>
  <c r="B42" i="30"/>
  <c r="J9" i="30"/>
  <c r="B24" i="30"/>
  <c r="B17" i="30"/>
  <c r="B38" i="30"/>
  <c r="B36" i="30"/>
  <c r="B37" i="30"/>
  <c r="B16" i="30"/>
  <c r="B19" i="30"/>
  <c r="B21" i="30"/>
  <c r="K7" i="30"/>
  <c r="J15" i="30"/>
  <c r="J14" i="30" s="1"/>
  <c r="J18" i="30"/>
  <c r="B35" i="30"/>
  <c r="B22" i="30"/>
  <c r="B15" i="30"/>
  <c r="J19" i="30"/>
  <c r="J38" i="30"/>
  <c r="J37" i="30"/>
  <c r="J29" i="30"/>
  <c r="B39" i="30"/>
  <c r="J8" i="30"/>
  <c r="J42" i="30"/>
  <c r="J32" i="30"/>
  <c r="J41" i="30"/>
  <c r="J36" i="30"/>
  <c r="K58" i="29" s="1"/>
  <c r="B29" i="30"/>
  <c r="B23" i="30"/>
  <c r="B30" i="30"/>
  <c r="B18" i="30"/>
  <c r="B20" i="30"/>
  <c r="J34" i="30"/>
  <c r="K56" i="29" s="1"/>
  <c r="J35" i="30"/>
  <c r="K57" i="29" s="1"/>
  <c r="J40" i="30"/>
  <c r="K62" i="29" s="1"/>
  <c r="J30" i="30"/>
  <c r="J16" i="30"/>
  <c r="J26" i="30" s="1"/>
  <c r="J20" i="30"/>
  <c r="K45" i="29" s="1"/>
  <c r="J17" i="30"/>
  <c r="J23" i="30"/>
  <c r="J39" i="30"/>
  <c r="J31" i="30"/>
  <c r="J22" i="30"/>
  <c r="J21" i="30"/>
  <c r="J24" i="30"/>
  <c r="J33" i="30"/>
  <c r="J28" i="30"/>
  <c r="M5" i="29" l="1"/>
  <c r="L7" i="29"/>
  <c r="L6" i="29"/>
  <c r="K8" i="31"/>
  <c r="L7" i="31"/>
  <c r="K9" i="31"/>
  <c r="K50" i="29"/>
  <c r="J43" i="30"/>
  <c r="K53" i="29"/>
  <c r="K48" i="29"/>
  <c r="K52" i="29"/>
  <c r="K64" i="29"/>
  <c r="K59" i="29"/>
  <c r="K19" i="30"/>
  <c r="K8" i="30"/>
  <c r="K9" i="30"/>
  <c r="L7" i="30"/>
  <c r="L34" i="30" s="1"/>
  <c r="K18" i="30"/>
  <c r="K15" i="30"/>
  <c r="K14" i="30" s="1"/>
  <c r="K36" i="30"/>
  <c r="L58" i="29" s="1"/>
  <c r="K33" i="30"/>
  <c r="K34" i="30"/>
  <c r="L56" i="29" s="1"/>
  <c r="K29" i="30"/>
  <c r="K41" i="30"/>
  <c r="K17" i="30"/>
  <c r="K42" i="30"/>
  <c r="K35" i="30"/>
  <c r="L57" i="29" s="1"/>
  <c r="K38" i="30"/>
  <c r="K16" i="30"/>
  <c r="K26" i="30" s="1"/>
  <c r="K20" i="30"/>
  <c r="L45" i="29" s="1"/>
  <c r="K30" i="30"/>
  <c r="K28" i="30"/>
  <c r="K32" i="30"/>
  <c r="K39" i="30"/>
  <c r="K37" i="30"/>
  <c r="K21" i="30"/>
  <c r="K22" i="30"/>
  <c r="K31" i="30"/>
  <c r="K40" i="30"/>
  <c r="L62" i="29" s="1"/>
  <c r="K23" i="30"/>
  <c r="K24" i="30"/>
  <c r="K55" i="29"/>
  <c r="K49" i="29"/>
  <c r="K61" i="29"/>
  <c r="K42" i="29"/>
  <c r="K60" i="29"/>
  <c r="L8" i="37"/>
  <c r="M7" i="37"/>
  <c r="L9" i="37"/>
  <c r="K46" i="29"/>
  <c r="K63" i="29"/>
  <c r="K44" i="29"/>
  <c r="K43" i="29"/>
  <c r="J9" i="20"/>
  <c r="J8" i="20"/>
  <c r="K7" i="20"/>
  <c r="K47" i="29"/>
  <c r="K41" i="29"/>
  <c r="K54" i="29"/>
  <c r="K51" i="29"/>
  <c r="K40" i="29"/>
  <c r="J25" i="30"/>
  <c r="J46" i="30" l="1"/>
  <c r="J10" i="30" s="1"/>
  <c r="N5" i="29"/>
  <c r="M7" i="29"/>
  <c r="M6" i="29"/>
  <c r="L40" i="29"/>
  <c r="L8" i="31"/>
  <c r="L9" i="31"/>
  <c r="M7" i="31"/>
  <c r="L51" i="29"/>
  <c r="L55" i="29"/>
  <c r="L41" i="29"/>
  <c r="L54" i="29"/>
  <c r="L47" i="29"/>
  <c r="L42" i="29"/>
  <c r="L63" i="29"/>
  <c r="L43" i="29"/>
  <c r="L46" i="29"/>
  <c r="L44" i="29"/>
  <c r="L49" i="29"/>
  <c r="K43" i="30"/>
  <c r="L60" i="29"/>
  <c r="L59" i="29"/>
  <c r="L52" i="29"/>
  <c r="L53" i="29"/>
  <c r="J47" i="30"/>
  <c r="N7" i="37"/>
  <c r="M9" i="37"/>
  <c r="M8" i="37"/>
  <c r="K25" i="30"/>
  <c r="L61" i="29"/>
  <c r="L64" i="29"/>
  <c r="L48" i="29"/>
  <c r="K8" i="20"/>
  <c r="L7" i="20"/>
  <c r="K9" i="20"/>
  <c r="L20" i="30"/>
  <c r="M45" i="29" s="1"/>
  <c r="L8" i="30"/>
  <c r="L32" i="30"/>
  <c r="L18" i="30"/>
  <c r="L9" i="30"/>
  <c r="L19" i="30"/>
  <c r="L31" i="30"/>
  <c r="M56" i="29"/>
  <c r="L40" i="30"/>
  <c r="M62" i="29" s="1"/>
  <c r="L17" i="30"/>
  <c r="L35" i="30"/>
  <c r="M57" i="29" s="1"/>
  <c r="L38" i="30"/>
  <c r="L37" i="30"/>
  <c r="L42" i="30"/>
  <c r="L29" i="30"/>
  <c r="L30" i="30"/>
  <c r="L15" i="30"/>
  <c r="L14" i="30" s="1"/>
  <c r="M7" i="30"/>
  <c r="M34" i="30" s="1"/>
  <c r="L41" i="30"/>
  <c r="L33" i="30"/>
  <c r="L39" i="30"/>
  <c r="L24" i="30"/>
  <c r="L22" i="30"/>
  <c r="L28" i="30"/>
  <c r="L21" i="30"/>
  <c r="L16" i="30"/>
  <c r="L26" i="30" s="1"/>
  <c r="L23" i="30"/>
  <c r="L36" i="30"/>
  <c r="M58" i="29" s="1"/>
  <c r="L50" i="29"/>
  <c r="N7" i="29" l="1"/>
  <c r="N6" i="29"/>
  <c r="O5" i="29"/>
  <c r="M54" i="29"/>
  <c r="M51" i="29"/>
  <c r="M8" i="31"/>
  <c r="N7" i="31"/>
  <c r="M9" i="31"/>
  <c r="M43" i="29"/>
  <c r="K46" i="30"/>
  <c r="K10" i="30" s="1"/>
  <c r="K10" i="31" s="1"/>
  <c r="M50" i="29"/>
  <c r="M8" i="30"/>
  <c r="M39" i="30"/>
  <c r="M15" i="30"/>
  <c r="M14" i="30" s="1"/>
  <c r="M35" i="30"/>
  <c r="M42" i="30"/>
  <c r="M32" i="30"/>
  <c r="N7" i="30"/>
  <c r="N34" i="30" s="1"/>
  <c r="M9" i="30"/>
  <c r="M28" i="30"/>
  <c r="M29" i="30"/>
  <c r="M31" i="30"/>
  <c r="M19" i="30"/>
  <c r="M18" i="30"/>
  <c r="M17" i="30"/>
  <c r="M20" i="30"/>
  <c r="N45" i="29" s="1"/>
  <c r="M30" i="30"/>
  <c r="M37" i="30"/>
  <c r="M40" i="30"/>
  <c r="N62" i="29" s="1"/>
  <c r="M33" i="30"/>
  <c r="M36" i="30"/>
  <c r="M16" i="30"/>
  <c r="M26" i="30" s="1"/>
  <c r="M21" i="30"/>
  <c r="M38" i="30"/>
  <c r="M22" i="30"/>
  <c r="M41" i="30"/>
  <c r="M23" i="30"/>
  <c r="M24" i="30"/>
  <c r="M64" i="29"/>
  <c r="I10" i="20"/>
  <c r="J10" i="31"/>
  <c r="K8" i="29"/>
  <c r="J10" i="37"/>
  <c r="M52" i="29"/>
  <c r="M49" i="29"/>
  <c r="M61" i="29"/>
  <c r="N9" i="37"/>
  <c r="N8" i="37"/>
  <c r="O7" i="37"/>
  <c r="M40" i="29"/>
  <c r="M59" i="29"/>
  <c r="M42" i="29"/>
  <c r="L43" i="30"/>
  <c r="M46" i="29"/>
  <c r="M55" i="29"/>
  <c r="F8" i="4"/>
  <c r="M60" i="29"/>
  <c r="L25" i="30"/>
  <c r="M63" i="29"/>
  <c r="M7" i="20"/>
  <c r="L9" i="20"/>
  <c r="L8" i="20"/>
  <c r="M48" i="29"/>
  <c r="M47" i="29"/>
  <c r="M44" i="29"/>
  <c r="M41" i="29"/>
  <c r="M53" i="29"/>
  <c r="L8" i="29" l="1"/>
  <c r="J10" i="20"/>
  <c r="O6" i="29"/>
  <c r="O7" i="29"/>
  <c r="P5" i="29"/>
  <c r="K47" i="30"/>
  <c r="G8" i="4" s="1"/>
  <c r="K10" i="37"/>
  <c r="N50" i="29"/>
  <c r="N43" i="29"/>
  <c r="N8" i="31"/>
  <c r="N9" i="31"/>
  <c r="O7" i="31"/>
  <c r="N64" i="29"/>
  <c r="N52" i="29"/>
  <c r="N44" i="29"/>
  <c r="N61" i="29"/>
  <c r="N60" i="29"/>
  <c r="N48" i="29"/>
  <c r="N40" i="29"/>
  <c r="N53" i="29"/>
  <c r="N46" i="29"/>
  <c r="N55" i="29"/>
  <c r="N59" i="29"/>
  <c r="N41" i="29"/>
  <c r="N42" i="29"/>
  <c r="N49" i="29"/>
  <c r="N47" i="29"/>
  <c r="O9" i="37"/>
  <c r="O8" i="37"/>
  <c r="P7" i="37"/>
  <c r="M9" i="20"/>
  <c r="M8" i="20"/>
  <c r="N7" i="20"/>
  <c r="K25" i="20"/>
  <c r="K46" i="20" s="1"/>
  <c r="M11" i="29"/>
  <c r="N58" i="29"/>
  <c r="K42" i="31"/>
  <c r="K22" i="31"/>
  <c r="K20" i="31"/>
  <c r="K35" i="31"/>
  <c r="K19" i="31"/>
  <c r="K23" i="31"/>
  <c r="K36" i="31"/>
  <c r="K41" i="31"/>
  <c r="K24" i="31"/>
  <c r="K37" i="31"/>
  <c r="K17" i="31"/>
  <c r="K39" i="31"/>
  <c r="K40" i="31"/>
  <c r="K18" i="31"/>
  <c r="K34" i="31"/>
  <c r="K38" i="31"/>
  <c r="K21" i="31"/>
  <c r="N33" i="30"/>
  <c r="N23" i="30"/>
  <c r="N18" i="30"/>
  <c r="N20" i="30"/>
  <c r="O45" i="29" s="1"/>
  <c r="N15" i="30"/>
  <c r="N14" i="30" s="1"/>
  <c r="N29" i="30"/>
  <c r="N39" i="30"/>
  <c r="N28" i="30"/>
  <c r="N36" i="30"/>
  <c r="N24" i="30"/>
  <c r="N9" i="30"/>
  <c r="N32" i="30"/>
  <c r="N30" i="30"/>
  <c r="N41" i="30"/>
  <c r="N37" i="30"/>
  <c r="N22" i="30"/>
  <c r="O7" i="30"/>
  <c r="N8" i="30"/>
  <c r="N17" i="30"/>
  <c r="N38" i="30"/>
  <c r="N42" i="30"/>
  <c r="N31" i="30"/>
  <c r="N21" i="30"/>
  <c r="N40" i="30"/>
  <c r="O62" i="29" s="1"/>
  <c r="N19" i="30"/>
  <c r="N35" i="30"/>
  <c r="N16" i="30"/>
  <c r="N26" i="30" s="1"/>
  <c r="M25" i="30"/>
  <c r="N57" i="29"/>
  <c r="N63" i="29"/>
  <c r="L46" i="30"/>
  <c r="J34" i="31"/>
  <c r="J42" i="31"/>
  <c r="J41" i="31"/>
  <c r="J20" i="31"/>
  <c r="J22" i="31"/>
  <c r="J19" i="31"/>
  <c r="J39" i="31"/>
  <c r="J35" i="31"/>
  <c r="J23" i="31"/>
  <c r="J36" i="31"/>
  <c r="J21" i="31"/>
  <c r="J18" i="31"/>
  <c r="J40" i="31"/>
  <c r="J17" i="31"/>
  <c r="J38" i="31"/>
  <c r="J24" i="31"/>
  <c r="J37" i="31"/>
  <c r="N51" i="29"/>
  <c r="N56" i="29"/>
  <c r="M12" i="29"/>
  <c r="N12" i="29" s="1"/>
  <c r="M43" i="30"/>
  <c r="N54" i="29"/>
  <c r="O50" i="29" l="1"/>
  <c r="P7" i="29"/>
  <c r="Q5" i="29"/>
  <c r="P6" i="29"/>
  <c r="O64" i="29"/>
  <c r="O9" i="31"/>
  <c r="P7" i="31"/>
  <c r="O8" i="31"/>
  <c r="O52" i="29"/>
  <c r="O60" i="29"/>
  <c r="O49" i="29"/>
  <c r="O46" i="29"/>
  <c r="O63" i="29"/>
  <c r="O48" i="29"/>
  <c r="O40" i="29"/>
  <c r="O59" i="29"/>
  <c r="O41" i="29"/>
  <c r="O53" i="29"/>
  <c r="O51" i="29"/>
  <c r="L25" i="20"/>
  <c r="L46" i="20" s="1"/>
  <c r="N11" i="29"/>
  <c r="O54" i="29"/>
  <c r="L10" i="30"/>
  <c r="O57" i="29"/>
  <c r="O61" i="29"/>
  <c r="O58" i="29"/>
  <c r="G17" i="20"/>
  <c r="O13" i="29"/>
  <c r="P13" i="29" s="1"/>
  <c r="Q13" i="29" s="1"/>
  <c r="R13" i="29" s="1"/>
  <c r="M25" i="20"/>
  <c r="M46" i="20" s="1"/>
  <c r="L47" i="30"/>
  <c r="P7" i="30"/>
  <c r="O9" i="30"/>
  <c r="O39" i="30"/>
  <c r="O28" i="30"/>
  <c r="O37" i="30"/>
  <c r="O38" i="30"/>
  <c r="O42" i="30"/>
  <c r="P64" i="29" s="1"/>
  <c r="O33" i="30"/>
  <c r="O32" i="30"/>
  <c r="O8" i="30"/>
  <c r="O30" i="30"/>
  <c r="O34" i="30"/>
  <c r="O36" i="30"/>
  <c r="O40" i="30"/>
  <c r="O31" i="30"/>
  <c r="O29" i="30"/>
  <c r="O41" i="30"/>
  <c r="O21" i="30"/>
  <c r="O22" i="30"/>
  <c r="O35" i="30"/>
  <c r="O23" i="30"/>
  <c r="O16" i="30"/>
  <c r="O26" i="30" s="1"/>
  <c r="O19" i="30"/>
  <c r="O18" i="30"/>
  <c r="O17" i="30"/>
  <c r="O24" i="30"/>
  <c r="O15" i="30"/>
  <c r="O14" i="30" s="1"/>
  <c r="O20" i="30"/>
  <c r="P45" i="29" s="1"/>
  <c r="O42" i="29"/>
  <c r="K47" i="20"/>
  <c r="P8" i="37"/>
  <c r="Q7" i="37"/>
  <c r="P9" i="37"/>
  <c r="O12" i="29"/>
  <c r="O56" i="29"/>
  <c r="M46" i="30"/>
  <c r="M10" i="30" s="1"/>
  <c r="N43" i="30"/>
  <c r="N25" i="30"/>
  <c r="O55" i="29"/>
  <c r="O47" i="29"/>
  <c r="N8" i="20"/>
  <c r="O7" i="20"/>
  <c r="N9" i="20"/>
  <c r="O44" i="29"/>
  <c r="O43" i="29"/>
  <c r="Q7" i="29" l="1"/>
  <c r="R5" i="29"/>
  <c r="Q6" i="29"/>
  <c r="S13" i="29"/>
  <c r="T13" i="29" s="1"/>
  <c r="U13" i="29" s="1"/>
  <c r="V13" i="29" s="1"/>
  <c r="W13" i="29" s="1"/>
  <c r="X13" i="29" s="1"/>
  <c r="Y13" i="29" s="1"/>
  <c r="Z13" i="29" s="1"/>
  <c r="G13" i="29" s="1"/>
  <c r="Q7" i="31"/>
  <c r="P9" i="31"/>
  <c r="P8" i="31"/>
  <c r="P52" i="29"/>
  <c r="P49" i="29"/>
  <c r="P60" i="29"/>
  <c r="P46" i="29"/>
  <c r="P48" i="29"/>
  <c r="P59" i="29"/>
  <c r="P41" i="29"/>
  <c r="P56" i="29"/>
  <c r="P53" i="29"/>
  <c r="P55" i="29"/>
  <c r="P47" i="29"/>
  <c r="P43" i="29"/>
  <c r="P44" i="29"/>
  <c r="O43" i="30"/>
  <c r="P63" i="29"/>
  <c r="P51" i="29"/>
  <c r="O25" i="30"/>
  <c r="P58" i="29"/>
  <c r="O11" i="29"/>
  <c r="P50" i="29"/>
  <c r="O8" i="20"/>
  <c r="P7" i="20"/>
  <c r="O9" i="20"/>
  <c r="M10" i="31"/>
  <c r="M10" i="37"/>
  <c r="L10" i="20"/>
  <c r="N8" i="29"/>
  <c r="H6" i="4"/>
  <c r="L47" i="20"/>
  <c r="N46" i="30"/>
  <c r="N10" i="30" s="1"/>
  <c r="R7" i="37"/>
  <c r="Q9" i="37"/>
  <c r="Q8" i="37"/>
  <c r="P42" i="29"/>
  <c r="P61" i="29"/>
  <c r="K10" i="20"/>
  <c r="L10" i="31"/>
  <c r="M8" i="29"/>
  <c r="L10" i="37"/>
  <c r="P54" i="29"/>
  <c r="P62" i="29"/>
  <c r="P8" i="30"/>
  <c r="P29" i="30"/>
  <c r="P38" i="30"/>
  <c r="P40" i="30"/>
  <c r="P39" i="30"/>
  <c r="P31" i="30"/>
  <c r="P37" i="30"/>
  <c r="Q7" i="30"/>
  <c r="P9" i="30"/>
  <c r="P42" i="30"/>
  <c r="Q64" i="29" s="1"/>
  <c r="P41" i="30"/>
  <c r="P33" i="30"/>
  <c r="P28" i="30"/>
  <c r="P35" i="30"/>
  <c r="P32" i="30"/>
  <c r="P18" i="30"/>
  <c r="P23" i="30"/>
  <c r="P36" i="30"/>
  <c r="P17" i="30"/>
  <c r="P19" i="30"/>
  <c r="P22" i="30"/>
  <c r="P20" i="30"/>
  <c r="Q45" i="29" s="1"/>
  <c r="P30" i="30"/>
  <c r="P15" i="30"/>
  <c r="P14" i="30" s="1"/>
  <c r="P21" i="30"/>
  <c r="P34" i="30"/>
  <c r="P24" i="30"/>
  <c r="P16" i="30"/>
  <c r="P26" i="30" s="1"/>
  <c r="H8" i="4"/>
  <c r="M47" i="30"/>
  <c r="I8" i="4" s="1"/>
  <c r="P57" i="29"/>
  <c r="P40" i="29"/>
  <c r="Q60" i="29" l="1"/>
  <c r="R6" i="29"/>
  <c r="S5" i="29"/>
  <c r="R7" i="29"/>
  <c r="Q52" i="29"/>
  <c r="Q49" i="29"/>
  <c r="Q8" i="31"/>
  <c r="R7" i="31"/>
  <c r="Q9" i="31"/>
  <c r="G42" i="29"/>
  <c r="Q46" i="29"/>
  <c r="Q56" i="29"/>
  <c r="Q48" i="29"/>
  <c r="Q53" i="29"/>
  <c r="Q59" i="29"/>
  <c r="Q44" i="29"/>
  <c r="Q47" i="29"/>
  <c r="Q55" i="29"/>
  <c r="Q43" i="29"/>
  <c r="O46" i="30"/>
  <c r="O10" i="30" s="1"/>
  <c r="P8" i="29" s="1"/>
  <c r="N47" i="30"/>
  <c r="J8" i="4" s="1"/>
  <c r="Q57" i="29"/>
  <c r="Q40" i="29"/>
  <c r="P25" i="30"/>
  <c r="Q9" i="30"/>
  <c r="Q8" i="30"/>
  <c r="Q40" i="30"/>
  <c r="Q38" i="30"/>
  <c r="Q35" i="30"/>
  <c r="Q28" i="30"/>
  <c r="R7" i="30"/>
  <c r="Q42" i="30"/>
  <c r="Q33" i="30"/>
  <c r="Q36" i="30"/>
  <c r="Q39" i="30"/>
  <c r="Q30" i="30"/>
  <c r="Q29" i="30"/>
  <c r="Q41" i="30"/>
  <c r="Q31" i="30"/>
  <c r="Q17" i="30"/>
  <c r="Q19" i="30"/>
  <c r="Q16" i="30"/>
  <c r="Q32" i="30"/>
  <c r="Q20" i="30"/>
  <c r="R45" i="29" s="1"/>
  <c r="Q24" i="30"/>
  <c r="Q34" i="30"/>
  <c r="Q18" i="30"/>
  <c r="Q15" i="30"/>
  <c r="Q23" i="30"/>
  <c r="Q37" i="30"/>
  <c r="Q21" i="30"/>
  <c r="Q22" i="30"/>
  <c r="Q61" i="29"/>
  <c r="P9" i="20"/>
  <c r="P25" i="20" s="1"/>
  <c r="P46" i="20" s="1"/>
  <c r="Q7" i="20"/>
  <c r="P8" i="20"/>
  <c r="Q58" i="29"/>
  <c r="Q51" i="29"/>
  <c r="P12" i="29"/>
  <c r="Q63" i="29"/>
  <c r="Q62" i="29"/>
  <c r="L23" i="31"/>
  <c r="L17" i="31"/>
  <c r="L22" i="31"/>
  <c r="L37" i="31"/>
  <c r="L39" i="31"/>
  <c r="L19" i="31"/>
  <c r="L36" i="31"/>
  <c r="L20" i="31"/>
  <c r="L38" i="31"/>
  <c r="L24" i="31"/>
  <c r="L35" i="31"/>
  <c r="L21" i="31"/>
  <c r="L18" i="31"/>
  <c r="L34" i="31"/>
  <c r="L40" i="31"/>
  <c r="L42" i="31"/>
  <c r="L41" i="31"/>
  <c r="R9" i="37"/>
  <c r="S7" i="37"/>
  <c r="T7" i="37" s="1"/>
  <c r="U7" i="37" s="1"/>
  <c r="R8" i="37"/>
  <c r="N25" i="20"/>
  <c r="N46" i="20" s="1"/>
  <c r="Q41" i="29"/>
  <c r="M37" i="31"/>
  <c r="M20" i="31"/>
  <c r="M22" i="31"/>
  <c r="M23" i="31"/>
  <c r="M24" i="31"/>
  <c r="M38" i="31"/>
  <c r="M35" i="31"/>
  <c r="M19" i="31"/>
  <c r="M39" i="31"/>
  <c r="M40" i="31"/>
  <c r="M41" i="31"/>
  <c r="M21" i="31"/>
  <c r="M17" i="31"/>
  <c r="M34" i="31"/>
  <c r="M36" i="31"/>
  <c r="M42" i="31"/>
  <c r="M18" i="31"/>
  <c r="Q50" i="29"/>
  <c r="P43" i="30"/>
  <c r="Q54" i="29"/>
  <c r="Q42" i="29"/>
  <c r="O8" i="29"/>
  <c r="M10" i="20"/>
  <c r="N10" i="37"/>
  <c r="N10" i="31"/>
  <c r="I6" i="4"/>
  <c r="M47" i="20"/>
  <c r="G15" i="20"/>
  <c r="P11" i="29"/>
  <c r="Q11" i="29" s="1"/>
  <c r="R11" i="29" s="1"/>
  <c r="R47" i="29" l="1"/>
  <c r="S6" i="29"/>
  <c r="T5" i="29"/>
  <c r="S7" i="29"/>
  <c r="U8" i="37"/>
  <c r="U9" i="37"/>
  <c r="V7" i="37"/>
  <c r="Q14" i="30"/>
  <c r="Q26" i="30"/>
  <c r="R48" i="29"/>
  <c r="R49" i="29"/>
  <c r="G16" i="20"/>
  <c r="G25" i="20" s="1"/>
  <c r="R9" i="31"/>
  <c r="R8" i="31"/>
  <c r="S7" i="31"/>
  <c r="T8" i="37"/>
  <c r="T9" i="37"/>
  <c r="R46" i="29"/>
  <c r="S11" i="29"/>
  <c r="T11" i="29" s="1"/>
  <c r="U11" i="29" s="1"/>
  <c r="V11" i="29" s="1"/>
  <c r="W11" i="29" s="1"/>
  <c r="X11" i="29" s="1"/>
  <c r="Y11" i="29" s="1"/>
  <c r="Z11" i="29" s="1"/>
  <c r="G11" i="29" s="1"/>
  <c r="R59" i="29"/>
  <c r="R64" i="29"/>
  <c r="R60" i="29"/>
  <c r="R56" i="29"/>
  <c r="R55" i="29"/>
  <c r="R53" i="29"/>
  <c r="R51" i="29"/>
  <c r="R63" i="29"/>
  <c r="R61" i="29"/>
  <c r="R44" i="29"/>
  <c r="R42" i="29"/>
  <c r="O10" i="31"/>
  <c r="O38" i="31" s="1"/>
  <c r="O10" i="37"/>
  <c r="N10" i="20"/>
  <c r="R43" i="29"/>
  <c r="O47" i="30"/>
  <c r="K8" i="4" s="1"/>
  <c r="R54" i="29"/>
  <c r="R62" i="29"/>
  <c r="R41" i="29"/>
  <c r="R50" i="29"/>
  <c r="R58" i="29"/>
  <c r="Q12" i="29"/>
  <c r="R12" i="29" s="1"/>
  <c r="Q9" i="20"/>
  <c r="Q8" i="20"/>
  <c r="R7" i="20"/>
  <c r="R57" i="29"/>
  <c r="J6" i="4"/>
  <c r="N47" i="20"/>
  <c r="Q25" i="30"/>
  <c r="Q43" i="30"/>
  <c r="P46" i="30"/>
  <c r="R40" i="29"/>
  <c r="O25" i="20"/>
  <c r="O46" i="20" s="1"/>
  <c r="G46" i="20" s="1"/>
  <c r="D6" i="4" s="1"/>
  <c r="N37" i="31"/>
  <c r="N21" i="31"/>
  <c r="N20" i="31"/>
  <c r="N18" i="31"/>
  <c r="N34" i="31"/>
  <c r="N39" i="31"/>
  <c r="N23" i="31"/>
  <c r="N38" i="31"/>
  <c r="N17" i="31"/>
  <c r="N24" i="31"/>
  <c r="N35" i="31"/>
  <c r="N40" i="31"/>
  <c r="N19" i="31"/>
  <c r="N42" i="31"/>
  <c r="N36" i="31"/>
  <c r="N22" i="31"/>
  <c r="N41" i="31"/>
  <c r="S8" i="37"/>
  <c r="S9" i="37"/>
  <c r="S7" i="30"/>
  <c r="R36" i="30"/>
  <c r="R9" i="30"/>
  <c r="R40" i="30"/>
  <c r="R30" i="30"/>
  <c r="R41" i="30"/>
  <c r="R28" i="30"/>
  <c r="R38" i="30"/>
  <c r="R8" i="30"/>
  <c r="R31" i="30"/>
  <c r="R39" i="30"/>
  <c r="R32" i="30"/>
  <c r="R35" i="30"/>
  <c r="R29" i="30"/>
  <c r="R37" i="30"/>
  <c r="R19" i="30"/>
  <c r="R24" i="30"/>
  <c r="R33" i="30"/>
  <c r="R22" i="30"/>
  <c r="R20" i="30"/>
  <c r="S45" i="29" s="1"/>
  <c r="R16" i="30"/>
  <c r="R26" i="30" s="1"/>
  <c r="R21" i="30"/>
  <c r="R23" i="30"/>
  <c r="R34" i="30"/>
  <c r="R42" i="30"/>
  <c r="R18" i="30"/>
  <c r="R17" i="30"/>
  <c r="R15" i="30"/>
  <c r="R14" i="30" s="1"/>
  <c r="R52" i="29"/>
  <c r="S47" i="29" l="1"/>
  <c r="S48" i="29"/>
  <c r="T7" i="29"/>
  <c r="U5" i="29"/>
  <c r="T6" i="29"/>
  <c r="V8" i="37"/>
  <c r="V9" i="37"/>
  <c r="G40" i="29"/>
  <c r="S49" i="29"/>
  <c r="S59" i="29"/>
  <c r="S46" i="29"/>
  <c r="T7" i="31"/>
  <c r="U7" i="31" s="1"/>
  <c r="S8" i="31"/>
  <c r="S9" i="31"/>
  <c r="S55" i="29"/>
  <c r="S12" i="29"/>
  <c r="T12" i="29" s="1"/>
  <c r="U12" i="29" s="1"/>
  <c r="V12" i="29" s="1"/>
  <c r="W12" i="29" s="1"/>
  <c r="X12" i="29" s="1"/>
  <c r="Y12" i="29" s="1"/>
  <c r="Z12" i="29" s="1"/>
  <c r="G12" i="29" s="1"/>
  <c r="S56" i="29"/>
  <c r="S64" i="29"/>
  <c r="S53" i="29"/>
  <c r="S60" i="29"/>
  <c r="S51" i="29"/>
  <c r="S63" i="29"/>
  <c r="S44" i="29"/>
  <c r="S42" i="29"/>
  <c r="S61" i="29"/>
  <c r="S50" i="29"/>
  <c r="S54" i="29"/>
  <c r="O37" i="31"/>
  <c r="O40" i="31"/>
  <c r="O39" i="31"/>
  <c r="S43" i="29"/>
  <c r="O34" i="31"/>
  <c r="O35" i="31"/>
  <c r="O22" i="31"/>
  <c r="O42" i="31"/>
  <c r="O36" i="31"/>
  <c r="O19" i="31"/>
  <c r="O23" i="31"/>
  <c r="O18" i="31"/>
  <c r="O24" i="31"/>
  <c r="O41" i="31"/>
  <c r="O17" i="31"/>
  <c r="O20" i="31"/>
  <c r="O21" i="31"/>
  <c r="S41" i="29"/>
  <c r="S52" i="29"/>
  <c r="S62" i="29"/>
  <c r="S58" i="29"/>
  <c r="Q46" i="30"/>
  <c r="Q10" i="30" s="1"/>
  <c r="Q10" i="31" s="1"/>
  <c r="R25" i="30"/>
  <c r="S40" i="29"/>
  <c r="P10" i="30"/>
  <c r="P47" i="30"/>
  <c r="L8" i="4" s="1"/>
  <c r="S57" i="29"/>
  <c r="R8" i="20"/>
  <c r="R9" i="20"/>
  <c r="S7" i="20"/>
  <c r="S9" i="30"/>
  <c r="S34" i="30"/>
  <c r="S31" i="30"/>
  <c r="S33" i="30"/>
  <c r="S8" i="30"/>
  <c r="S40" i="30"/>
  <c r="S30" i="30"/>
  <c r="S35" i="30"/>
  <c r="S41" i="30"/>
  <c r="S28" i="30"/>
  <c r="T7" i="30"/>
  <c r="S37" i="30"/>
  <c r="S36" i="30"/>
  <c r="S29" i="30"/>
  <c r="S32" i="30"/>
  <c r="S42" i="30"/>
  <c r="S24" i="30"/>
  <c r="S17" i="30"/>
  <c r="S39" i="30"/>
  <c r="S15" i="30"/>
  <c r="S14" i="30" s="1"/>
  <c r="S38" i="30"/>
  <c r="S20" i="30"/>
  <c r="T45" i="29" s="1"/>
  <c r="S21" i="30"/>
  <c r="S16" i="30"/>
  <c r="S26" i="30" s="1"/>
  <c r="S19" i="30"/>
  <c r="S22" i="30"/>
  <c r="S23" i="30"/>
  <c r="T48" i="29" s="1"/>
  <c r="S18" i="30"/>
  <c r="R43" i="30"/>
  <c r="K6" i="4"/>
  <c r="O47" i="20"/>
  <c r="T47" i="29" l="1"/>
  <c r="T59" i="29"/>
  <c r="T49" i="29"/>
  <c r="U8" i="31"/>
  <c r="V7" i="31"/>
  <c r="U9" i="31"/>
  <c r="U6" i="29"/>
  <c r="V5" i="29"/>
  <c r="U7" i="29"/>
  <c r="G41" i="29"/>
  <c r="T46" i="29"/>
  <c r="T55" i="29"/>
  <c r="T56" i="29"/>
  <c r="T8" i="31"/>
  <c r="T9" i="31"/>
  <c r="T53" i="29"/>
  <c r="T64" i="29"/>
  <c r="T60" i="29"/>
  <c r="T42" i="29"/>
  <c r="T50" i="29"/>
  <c r="T43" i="29"/>
  <c r="T63" i="29"/>
  <c r="T44" i="29"/>
  <c r="T61" i="29"/>
  <c r="T54" i="29"/>
  <c r="T52" i="29"/>
  <c r="Q10" i="37"/>
  <c r="T62" i="29"/>
  <c r="T58" i="29"/>
  <c r="P10" i="20"/>
  <c r="R8" i="29"/>
  <c r="R46" i="30"/>
  <c r="R10" i="30" s="1"/>
  <c r="R10" i="37" s="1"/>
  <c r="Q47" i="30"/>
  <c r="M8" i="4" s="1"/>
  <c r="U7" i="30"/>
  <c r="T15" i="30"/>
  <c r="T14" i="30" s="1"/>
  <c r="T34" i="30"/>
  <c r="T38" i="30"/>
  <c r="T32" i="30"/>
  <c r="T29" i="30"/>
  <c r="T23" i="30"/>
  <c r="U48" i="29" s="1"/>
  <c r="T8" i="30"/>
  <c r="T31" i="30"/>
  <c r="T35" i="30"/>
  <c r="T37" i="30"/>
  <c r="T19" i="30"/>
  <c r="T9" i="30"/>
  <c r="T36" i="30"/>
  <c r="T22" i="30"/>
  <c r="T40" i="30"/>
  <c r="T20" i="30"/>
  <c r="U45" i="29" s="1"/>
  <c r="T24" i="30"/>
  <c r="U49" i="29" s="1"/>
  <c r="T30" i="30"/>
  <c r="T21" i="30"/>
  <c r="T42" i="30"/>
  <c r="T41" i="30"/>
  <c r="T33" i="30"/>
  <c r="T17" i="30"/>
  <c r="T39" i="30"/>
  <c r="T28" i="30"/>
  <c r="T16" i="30"/>
  <c r="T18" i="30"/>
  <c r="S8" i="20"/>
  <c r="T7" i="20"/>
  <c r="S9" i="20"/>
  <c r="P47" i="20"/>
  <c r="L6" i="4"/>
  <c r="Q41" i="31"/>
  <c r="Q34" i="31"/>
  <c r="Q39" i="31"/>
  <c r="Q17" i="31"/>
  <c r="Q22" i="31"/>
  <c r="Q38" i="31"/>
  <c r="Q35" i="31"/>
  <c r="Q23" i="31"/>
  <c r="Q21" i="31"/>
  <c r="Q37" i="31"/>
  <c r="Q24" i="31"/>
  <c r="Q19" i="31"/>
  <c r="Q36" i="31"/>
  <c r="Q18" i="31"/>
  <c r="Q20" i="31"/>
  <c r="Q42" i="31"/>
  <c r="Q40" i="31"/>
  <c r="S43" i="30"/>
  <c r="O10" i="20"/>
  <c r="P10" i="37"/>
  <c r="Q8" i="29"/>
  <c r="P10" i="31"/>
  <c r="T40" i="29"/>
  <c r="S25" i="30"/>
  <c r="T57" i="29"/>
  <c r="T51" i="29"/>
  <c r="T41" i="29"/>
  <c r="U47" i="29" l="1"/>
  <c r="U46" i="29"/>
  <c r="U59" i="29"/>
  <c r="U56" i="29"/>
  <c r="U55" i="29"/>
  <c r="V7" i="29"/>
  <c r="W5" i="29"/>
  <c r="V6" i="29"/>
  <c r="V8" i="31"/>
  <c r="V9" i="31"/>
  <c r="U60" i="29"/>
  <c r="T26" i="30"/>
  <c r="U64" i="29"/>
  <c r="U53" i="29"/>
  <c r="U52" i="29"/>
  <c r="U58" i="29"/>
  <c r="U42" i="29"/>
  <c r="U43" i="29"/>
  <c r="U63" i="29"/>
  <c r="U44" i="29"/>
  <c r="U61" i="29"/>
  <c r="U54" i="29"/>
  <c r="U62" i="29"/>
  <c r="S8" i="29"/>
  <c r="Q10" i="20"/>
  <c r="U51" i="29"/>
  <c r="U40" i="29"/>
  <c r="R47" i="30"/>
  <c r="N8" i="4" s="1"/>
  <c r="R10" i="31"/>
  <c r="R39" i="31" s="1"/>
  <c r="U57" i="29"/>
  <c r="T43" i="30"/>
  <c r="S46" i="30"/>
  <c r="S10" i="30" s="1"/>
  <c r="R10" i="20" s="1"/>
  <c r="T25" i="30"/>
  <c r="U50" i="29"/>
  <c r="U7" i="20"/>
  <c r="T8" i="20"/>
  <c r="T9" i="20"/>
  <c r="P37" i="31"/>
  <c r="P38" i="31"/>
  <c r="P18" i="31"/>
  <c r="P23" i="31"/>
  <c r="P42" i="31"/>
  <c r="P20" i="31"/>
  <c r="P34" i="31"/>
  <c r="P40" i="31"/>
  <c r="P36" i="31"/>
  <c r="P35" i="31"/>
  <c r="P21" i="31"/>
  <c r="P19" i="31"/>
  <c r="P39" i="31"/>
  <c r="P41" i="31"/>
  <c r="P22" i="31"/>
  <c r="P17" i="31"/>
  <c r="P24" i="31"/>
  <c r="U35" i="30"/>
  <c r="U38" i="30"/>
  <c r="U42" i="30"/>
  <c r="U39" i="30"/>
  <c r="U30" i="30"/>
  <c r="U28" i="30"/>
  <c r="U29" i="30"/>
  <c r="U36" i="30"/>
  <c r="U37" i="30"/>
  <c r="U32" i="30"/>
  <c r="U34" i="30"/>
  <c r="U33" i="30"/>
  <c r="U31" i="30"/>
  <c r="U24" i="30"/>
  <c r="V49" i="29" s="1"/>
  <c r="U8" i="30"/>
  <c r="U9" i="30"/>
  <c r="U15" i="30"/>
  <c r="U14" i="30" s="1"/>
  <c r="U41" i="30"/>
  <c r="U23" i="30"/>
  <c r="V48" i="29" s="1"/>
  <c r="U17" i="30"/>
  <c r="U16" i="30"/>
  <c r="U19" i="30"/>
  <c r="U21" i="30"/>
  <c r="U20" i="30"/>
  <c r="V45" i="29" s="1"/>
  <c r="V7" i="30"/>
  <c r="U40" i="30"/>
  <c r="U22" i="30"/>
  <c r="V47" i="29" s="1"/>
  <c r="U18" i="30"/>
  <c r="Q47" i="20"/>
  <c r="M6" i="4"/>
  <c r="U41" i="29"/>
  <c r="V62" i="29" l="1"/>
  <c r="V56" i="29"/>
  <c r="V42" i="29"/>
  <c r="V55" i="29"/>
  <c r="V59" i="29"/>
  <c r="V46" i="29"/>
  <c r="W7" i="29"/>
  <c r="W6" i="29"/>
  <c r="X5" i="29"/>
  <c r="V60" i="29"/>
  <c r="U26" i="30"/>
  <c r="V64" i="29"/>
  <c r="V53" i="29"/>
  <c r="V58" i="29"/>
  <c r="V52" i="29"/>
  <c r="R37" i="31"/>
  <c r="H37" i="31" s="1"/>
  <c r="V44" i="29"/>
  <c r="V43" i="29"/>
  <c r="V61" i="29"/>
  <c r="V63" i="29"/>
  <c r="V54" i="29"/>
  <c r="R17" i="31"/>
  <c r="H17" i="31" s="1"/>
  <c r="R38" i="31"/>
  <c r="H38" i="31" s="1"/>
  <c r="R20" i="31"/>
  <c r="H20" i="31" s="1"/>
  <c r="R24" i="31"/>
  <c r="V51" i="29"/>
  <c r="R35" i="31"/>
  <c r="H35" i="31" s="1"/>
  <c r="R41" i="31"/>
  <c r="H41" i="31" s="1"/>
  <c r="R42" i="31"/>
  <c r="H42" i="31" s="1"/>
  <c r="R22" i="31"/>
  <c r="H22" i="31" s="1"/>
  <c r="R21" i="31"/>
  <c r="H21" i="31" s="1"/>
  <c r="R18" i="31"/>
  <c r="H18" i="31" s="1"/>
  <c r="R23" i="31"/>
  <c r="H23" i="31" s="1"/>
  <c r="R19" i="31"/>
  <c r="H19" i="31" s="1"/>
  <c r="R40" i="31"/>
  <c r="H40" i="31" s="1"/>
  <c r="R36" i="31"/>
  <c r="H36" i="31" s="1"/>
  <c r="R34" i="31"/>
  <c r="H34" i="31" s="1"/>
  <c r="S47" i="30"/>
  <c r="O8" i="4" s="1"/>
  <c r="V57" i="29"/>
  <c r="V41" i="29"/>
  <c r="H39" i="31"/>
  <c r="S10" i="37"/>
  <c r="T46" i="30"/>
  <c r="T10" i="30" s="1"/>
  <c r="T8" i="29"/>
  <c r="S10" i="31"/>
  <c r="S18" i="31" s="1"/>
  <c r="U8" i="20"/>
  <c r="U9" i="20"/>
  <c r="V7" i="20"/>
  <c r="V50" i="29"/>
  <c r="N6" i="4"/>
  <c r="R47" i="20"/>
  <c r="V39" i="30"/>
  <c r="V40" i="30"/>
  <c r="W62" i="29" s="1"/>
  <c r="V37" i="30"/>
  <c r="V22" i="30"/>
  <c r="W47" i="29" s="1"/>
  <c r="V19" i="30"/>
  <c r="V17" i="30"/>
  <c r="V35" i="30"/>
  <c r="V34" i="30"/>
  <c r="V36" i="30"/>
  <c r="V23" i="30"/>
  <c r="W48" i="29" s="1"/>
  <c r="V18" i="30"/>
  <c r="V15" i="30"/>
  <c r="V14" i="30" s="1"/>
  <c r="V28" i="30"/>
  <c r="V32" i="30"/>
  <c r="V42" i="30"/>
  <c r="V29" i="30"/>
  <c r="V21" i="30"/>
  <c r="V16" i="30"/>
  <c r="V8" i="30"/>
  <c r="V33" i="30"/>
  <c r="V31" i="30"/>
  <c r="V30" i="30"/>
  <c r="V41" i="30"/>
  <c r="V38" i="30"/>
  <c r="V24" i="30"/>
  <c r="W49" i="29" s="1"/>
  <c r="W7" i="30"/>
  <c r="V20" i="30"/>
  <c r="W45" i="29" s="1"/>
  <c r="V9" i="30"/>
  <c r="U25" i="30"/>
  <c r="U43" i="30"/>
  <c r="V40" i="29"/>
  <c r="W55" i="29" l="1"/>
  <c r="W42" i="29"/>
  <c r="W46" i="29"/>
  <c r="W60" i="29"/>
  <c r="W59" i="29"/>
  <c r="W63" i="29"/>
  <c r="Y5" i="29"/>
  <c r="X6" i="29"/>
  <c r="X7" i="29"/>
  <c r="W64" i="29"/>
  <c r="V26" i="30"/>
  <c r="W53" i="29"/>
  <c r="W44" i="29"/>
  <c r="W52" i="29"/>
  <c r="W43" i="29"/>
  <c r="W54" i="29"/>
  <c r="W61" i="29"/>
  <c r="W40" i="29"/>
  <c r="U8" i="29"/>
  <c r="T10" i="31"/>
  <c r="T10" i="37"/>
  <c r="S36" i="31"/>
  <c r="W51" i="29"/>
  <c r="W57" i="29"/>
  <c r="S34" i="31"/>
  <c r="S19" i="31"/>
  <c r="S39" i="31"/>
  <c r="S20" i="31"/>
  <c r="S17" i="31"/>
  <c r="S35" i="31"/>
  <c r="S21" i="31"/>
  <c r="S23" i="31"/>
  <c r="S41" i="31"/>
  <c r="S24" i="31"/>
  <c r="S37" i="31"/>
  <c r="S22" i="31"/>
  <c r="S38" i="31"/>
  <c r="S40" i="31"/>
  <c r="S42" i="31"/>
  <c r="W41" i="29"/>
  <c r="S10" i="20"/>
  <c r="T47" i="30"/>
  <c r="P8" i="4" s="1"/>
  <c r="U46" i="30"/>
  <c r="U10" i="30" s="1"/>
  <c r="U10" i="37" s="1"/>
  <c r="V25" i="30"/>
  <c r="O6" i="4"/>
  <c r="S47" i="20"/>
  <c r="W50" i="29"/>
  <c r="W34" i="30"/>
  <c r="W37" i="30"/>
  <c r="W40" i="30"/>
  <c r="X62" i="29" s="1"/>
  <c r="W36" i="30"/>
  <c r="W23" i="30"/>
  <c r="X48" i="29" s="1"/>
  <c r="W8" i="30"/>
  <c r="W19" i="30"/>
  <c r="W30" i="30"/>
  <c r="W38" i="30"/>
  <c r="W42" i="30"/>
  <c r="W31" i="30"/>
  <c r="W21" i="30"/>
  <c r="X46" i="29" s="1"/>
  <c r="W17" i="30"/>
  <c r="W18" i="30"/>
  <c r="W29" i="30"/>
  <c r="W35" i="30"/>
  <c r="W39" i="30"/>
  <c r="W24" i="30"/>
  <c r="X49" i="29" s="1"/>
  <c r="W15" i="30"/>
  <c r="W9" i="30"/>
  <c r="W16" i="30"/>
  <c r="W32" i="30"/>
  <c r="W41" i="30"/>
  <c r="X63" i="29" s="1"/>
  <c r="W33" i="30"/>
  <c r="W28" i="30"/>
  <c r="W22" i="30"/>
  <c r="X47" i="29" s="1"/>
  <c r="W20" i="30"/>
  <c r="X45" i="29" s="1"/>
  <c r="X7" i="30"/>
  <c r="V8" i="20"/>
  <c r="W7" i="20"/>
  <c r="V9" i="20"/>
  <c r="V43" i="30"/>
  <c r="W56" i="29"/>
  <c r="W58" i="29"/>
  <c r="X42" i="29" l="1"/>
  <c r="X60" i="29"/>
  <c r="X55" i="29"/>
  <c r="X59" i="29"/>
  <c r="X53" i="29"/>
  <c r="Y6" i="29"/>
  <c r="Y7" i="29"/>
  <c r="Z5" i="29"/>
  <c r="H87" i="4" s="1"/>
  <c r="X64" i="29"/>
  <c r="X44" i="29"/>
  <c r="T10" i="20"/>
  <c r="U10" i="31"/>
  <c r="H121" i="4"/>
  <c r="X61" i="29"/>
  <c r="X52" i="29"/>
  <c r="X54" i="29"/>
  <c r="X51" i="29"/>
  <c r="X43" i="29"/>
  <c r="X57" i="29"/>
  <c r="H131" i="4" s="1"/>
  <c r="J131" i="4" s="1"/>
  <c r="X40" i="29"/>
  <c r="T18" i="31"/>
  <c r="T36" i="31"/>
  <c r="T23" i="31"/>
  <c r="T41" i="31"/>
  <c r="T17" i="31"/>
  <c r="T39" i="31"/>
  <c r="T22" i="31"/>
  <c r="T40" i="31"/>
  <c r="T34" i="31"/>
  <c r="T21" i="31"/>
  <c r="T20" i="31"/>
  <c r="T38" i="31"/>
  <c r="T19" i="31"/>
  <c r="T37" i="31"/>
  <c r="T24" i="31"/>
  <c r="T42" i="31"/>
  <c r="T35" i="31"/>
  <c r="T47" i="20"/>
  <c r="P6" i="4"/>
  <c r="X41" i="29"/>
  <c r="V46" i="30"/>
  <c r="V10" i="30" s="1"/>
  <c r="V10" i="37" s="1"/>
  <c r="X58" i="29"/>
  <c r="W43" i="30"/>
  <c r="V8" i="29"/>
  <c r="X56" i="29"/>
  <c r="U47" i="30"/>
  <c r="W8" i="20"/>
  <c r="W9" i="20"/>
  <c r="X7" i="20"/>
  <c r="X39" i="30"/>
  <c r="X29" i="30"/>
  <c r="X36" i="30"/>
  <c r="X30" i="30"/>
  <c r="X22" i="30"/>
  <c r="Y47" i="29" s="1"/>
  <c r="X17" i="30"/>
  <c r="Y42" i="29" s="1"/>
  <c r="X16" i="30"/>
  <c r="X40" i="30"/>
  <c r="Y62" i="29" s="1"/>
  <c r="X31" i="30"/>
  <c r="X33" i="30"/>
  <c r="Y55" i="29" s="1"/>
  <c r="X23" i="30"/>
  <c r="Y48" i="29" s="1"/>
  <c r="X9" i="30"/>
  <c r="X20" i="30"/>
  <c r="Y45" i="29" s="1"/>
  <c r="X38" i="30"/>
  <c r="X34" i="30"/>
  <c r="X42" i="30"/>
  <c r="X37" i="30"/>
  <c r="X24" i="30"/>
  <c r="Y49" i="29" s="1"/>
  <c r="X15" i="30"/>
  <c r="Y7" i="30"/>
  <c r="X18" i="30"/>
  <c r="X28" i="30"/>
  <c r="X32" i="30"/>
  <c r="X35" i="30"/>
  <c r="X41" i="30"/>
  <c r="Y63" i="29" s="1"/>
  <c r="X21" i="30"/>
  <c r="Y46" i="29" s="1"/>
  <c r="X19" i="30"/>
  <c r="X8" i="30"/>
  <c r="X50" i="29"/>
  <c r="W25" i="30"/>
  <c r="H132" i="4" l="1"/>
  <c r="J132" i="4" s="1"/>
  <c r="H120" i="4"/>
  <c r="H124" i="4"/>
  <c r="J124" i="4" s="1"/>
  <c r="H135" i="4"/>
  <c r="J135" i="4" s="1"/>
  <c r="H130" i="4"/>
  <c r="J130" i="4" s="1"/>
  <c r="H127" i="4"/>
  <c r="I127" i="4" s="1"/>
  <c r="H134" i="4"/>
  <c r="J134" i="4" s="1"/>
  <c r="H112" i="4"/>
  <c r="J112" i="4" s="1"/>
  <c r="H118" i="4"/>
  <c r="H92" i="4"/>
  <c r="Y60" i="29"/>
  <c r="Y44" i="29"/>
  <c r="Y59" i="29"/>
  <c r="Y53" i="29"/>
  <c r="Y64" i="29"/>
  <c r="H125" i="4"/>
  <c r="J125" i="4" s="1"/>
  <c r="H113" i="4"/>
  <c r="I113" i="4" s="1"/>
  <c r="H128" i="4"/>
  <c r="J128" i="4" s="1"/>
  <c r="H114" i="4"/>
  <c r="J114" i="4" s="1"/>
  <c r="H93" i="4"/>
  <c r="H115" i="4"/>
  <c r="J115" i="4" s="1"/>
  <c r="H126" i="4"/>
  <c r="I126" i="4" s="1"/>
  <c r="H116" i="4"/>
  <c r="J116" i="4" s="1"/>
  <c r="H129" i="4"/>
  <c r="H117" i="4"/>
  <c r="J117" i="4" s="1"/>
  <c r="H138" i="4"/>
  <c r="J138" i="4" s="1"/>
  <c r="F68" i="4"/>
  <c r="F69" i="4"/>
  <c r="F46" i="4"/>
  <c r="F58" i="4"/>
  <c r="F47" i="4"/>
  <c r="F59" i="4"/>
  <c r="F70" i="4"/>
  <c r="F61" i="4"/>
  <c r="F60" i="4"/>
  <c r="F65" i="4"/>
  <c r="F44" i="4"/>
  <c r="F72" i="4" s="1"/>
  <c r="F56" i="4"/>
  <c r="F51" i="4"/>
  <c r="F62" i="4"/>
  <c r="F63" i="4"/>
  <c r="F66" i="4"/>
  <c r="F48" i="4"/>
  <c r="F67" i="4"/>
  <c r="F57" i="4"/>
  <c r="F64" i="4"/>
  <c r="F50" i="4"/>
  <c r="F53" i="4"/>
  <c r="F45" i="4"/>
  <c r="F52" i="4"/>
  <c r="F49" i="4"/>
  <c r="F80" i="4"/>
  <c r="F97" i="4"/>
  <c r="F101" i="4"/>
  <c r="F104" i="4"/>
  <c r="F90" i="4"/>
  <c r="Z6" i="29"/>
  <c r="Z7" i="29"/>
  <c r="F95" i="4"/>
  <c r="F98" i="4"/>
  <c r="H91" i="4"/>
  <c r="F99" i="4"/>
  <c r="H104" i="4"/>
  <c r="F83" i="4"/>
  <c r="H82" i="4"/>
  <c r="H83" i="4"/>
  <c r="H90" i="4"/>
  <c r="H99" i="4"/>
  <c r="H78" i="4"/>
  <c r="H106" i="4" s="1"/>
  <c r="H98" i="4"/>
  <c r="H85" i="4"/>
  <c r="H96" i="4"/>
  <c r="H100" i="4"/>
  <c r="F96" i="4"/>
  <c r="H84" i="4"/>
  <c r="F93" i="4"/>
  <c r="F103" i="4"/>
  <c r="F79" i="4"/>
  <c r="H103" i="4"/>
  <c r="H97" i="4"/>
  <c r="F100" i="4"/>
  <c r="F94" i="4"/>
  <c r="H102" i="4"/>
  <c r="F86" i="4"/>
  <c r="F82" i="4"/>
  <c r="H95" i="4"/>
  <c r="F81" i="4"/>
  <c r="H86" i="4"/>
  <c r="F85" i="4"/>
  <c r="F92" i="4"/>
  <c r="J92" i="4" s="1"/>
  <c r="F91" i="4"/>
  <c r="F84" i="4"/>
  <c r="H101" i="4"/>
  <c r="H94" i="4"/>
  <c r="H81" i="4"/>
  <c r="F102" i="4"/>
  <c r="H79" i="4"/>
  <c r="H80" i="4"/>
  <c r="H57" i="4"/>
  <c r="H69" i="4"/>
  <c r="J69" i="4" s="1"/>
  <c r="H68" i="4"/>
  <c r="J68" i="4" s="1"/>
  <c r="H61" i="4"/>
  <c r="J61" i="4" s="1"/>
  <c r="H64" i="4"/>
  <c r="J64" i="4" s="1"/>
  <c r="H60" i="4"/>
  <c r="H58" i="4"/>
  <c r="J58" i="4" s="1"/>
  <c r="H56" i="4"/>
  <c r="J56" i="4" s="1"/>
  <c r="H67" i="4"/>
  <c r="H59" i="4"/>
  <c r="H63" i="4"/>
  <c r="H53" i="4"/>
  <c r="H65" i="4"/>
  <c r="J65" i="4" s="1"/>
  <c r="H46" i="4"/>
  <c r="H48" i="4"/>
  <c r="H45" i="4"/>
  <c r="H49" i="4"/>
  <c r="H50" i="4"/>
  <c r="H66" i="4"/>
  <c r="J66" i="4" s="1"/>
  <c r="H47" i="4"/>
  <c r="H44" i="4"/>
  <c r="H52" i="4"/>
  <c r="H51" i="4"/>
  <c r="H70" i="4"/>
  <c r="J70" i="4" s="1"/>
  <c r="H62" i="4"/>
  <c r="H133" i="4"/>
  <c r="J133" i="4" s="1"/>
  <c r="H136" i="4"/>
  <c r="J136" i="4" s="1"/>
  <c r="F78" i="4"/>
  <c r="H119" i="4"/>
  <c r="F87" i="4"/>
  <c r="J87" i="4" s="1"/>
  <c r="H137" i="4"/>
  <c r="J137" i="4" s="1"/>
  <c r="U47" i="20"/>
  <c r="Q6" i="4"/>
  <c r="W8" i="29"/>
  <c r="U40" i="31"/>
  <c r="U24" i="31"/>
  <c r="U35" i="31"/>
  <c r="U19" i="31"/>
  <c r="U38" i="31"/>
  <c r="U21" i="31"/>
  <c r="U22" i="31"/>
  <c r="U41" i="31"/>
  <c r="U34" i="31"/>
  <c r="U42" i="31"/>
  <c r="U18" i="31"/>
  <c r="U37" i="31"/>
  <c r="U23" i="31"/>
  <c r="U36" i="31"/>
  <c r="U17" i="31"/>
  <c r="U20" i="31"/>
  <c r="U39" i="31"/>
  <c r="V47" i="30"/>
  <c r="R8" i="4" s="1"/>
  <c r="Q8" i="4"/>
  <c r="U10" i="20"/>
  <c r="V10" i="31"/>
  <c r="Y52" i="29"/>
  <c r="Y61" i="29"/>
  <c r="Y43" i="29"/>
  <c r="Y57" i="29"/>
  <c r="Y54" i="29"/>
  <c r="Y40" i="29"/>
  <c r="Y58" i="29"/>
  <c r="Y41" i="29"/>
  <c r="W46" i="30"/>
  <c r="W10" i="30" s="1"/>
  <c r="Y50" i="29"/>
  <c r="Y56" i="29"/>
  <c r="X43" i="30"/>
  <c r="X9" i="20"/>
  <c r="X8" i="20"/>
  <c r="Y51" i="29"/>
  <c r="Y41" i="30"/>
  <c r="H41" i="30" s="1"/>
  <c r="Y40" i="30"/>
  <c r="H40" i="30" s="1"/>
  <c r="Y36" i="30"/>
  <c r="Y38" i="30"/>
  <c r="H38" i="30" s="1"/>
  <c r="Y33" i="30"/>
  <c r="H33" i="30" s="1"/>
  <c r="Y37" i="30"/>
  <c r="H37" i="30" s="1"/>
  <c r="Y29" i="30"/>
  <c r="H29" i="30" s="1"/>
  <c r="Y34" i="30"/>
  <c r="Y28" i="30"/>
  <c r="Y39" i="30"/>
  <c r="H39" i="30" s="1"/>
  <c r="Y35" i="30"/>
  <c r="H35" i="30" s="1"/>
  <c r="Y42" i="30"/>
  <c r="H42" i="30" s="1"/>
  <c r="Y30" i="30"/>
  <c r="H30" i="30" s="1"/>
  <c r="Y32" i="30"/>
  <c r="H32" i="30" s="1"/>
  <c r="Y31" i="30"/>
  <c r="H31" i="30" s="1"/>
  <c r="Y24" i="30"/>
  <c r="H24" i="30" s="1"/>
  <c r="Y15" i="30"/>
  <c r="Y17" i="30"/>
  <c r="H17" i="30" s="1"/>
  <c r="Y16" i="30"/>
  <c r="H16" i="30" s="1"/>
  <c r="Y23" i="30"/>
  <c r="H23" i="30" s="1"/>
  <c r="Y8" i="30"/>
  <c r="Y22" i="30"/>
  <c r="H22" i="30" s="1"/>
  <c r="Y20" i="30"/>
  <c r="H20" i="30" s="1"/>
  <c r="Y19" i="30"/>
  <c r="H19" i="30" s="1"/>
  <c r="Y21" i="30"/>
  <c r="H21" i="30" s="1"/>
  <c r="Y9" i="30"/>
  <c r="Y18" i="30"/>
  <c r="H18" i="30" s="1"/>
  <c r="X25" i="30"/>
  <c r="I124" i="4" l="1"/>
  <c r="V10" i="20"/>
  <c r="W10" i="31"/>
  <c r="J127" i="4"/>
  <c r="I112" i="4"/>
  <c r="H140" i="4"/>
  <c r="J53" i="4"/>
  <c r="J62" i="4"/>
  <c r="J93" i="4"/>
  <c r="J82" i="4"/>
  <c r="J113" i="4"/>
  <c r="J57" i="4"/>
  <c r="J81" i="4"/>
  <c r="J50" i="4"/>
  <c r="J104" i="4"/>
  <c r="J47" i="4"/>
  <c r="J101" i="4"/>
  <c r="J51" i="4"/>
  <c r="J48" i="4"/>
  <c r="J46" i="4"/>
  <c r="J97" i="4"/>
  <c r="J126" i="4"/>
  <c r="I128" i="4"/>
  <c r="J103" i="4"/>
  <c r="J86" i="4"/>
  <c r="J94" i="4"/>
  <c r="J95" i="4"/>
  <c r="J79" i="4"/>
  <c r="J98" i="4"/>
  <c r="J84" i="4"/>
  <c r="I129" i="4"/>
  <c r="J129" i="4"/>
  <c r="J96" i="4"/>
  <c r="J83" i="4"/>
  <c r="J52" i="4"/>
  <c r="J44" i="4"/>
  <c r="J72" i="4" s="1"/>
  <c r="H72" i="4"/>
  <c r="J45" i="4"/>
  <c r="J63" i="4"/>
  <c r="J78" i="4"/>
  <c r="J106" i="4" s="1"/>
  <c r="F106" i="4"/>
  <c r="J59" i="4"/>
  <c r="J91" i="4"/>
  <c r="J99" i="4"/>
  <c r="J80" i="4"/>
  <c r="J102" i="4"/>
  <c r="J90" i="4"/>
  <c r="J67" i="4"/>
  <c r="J85" i="4"/>
  <c r="J100" i="4"/>
  <c r="J49" i="4"/>
  <c r="J60" i="4"/>
  <c r="V47" i="20"/>
  <c r="W47" i="20" s="1"/>
  <c r="X47" i="20" s="1"/>
  <c r="R6" i="4"/>
  <c r="V23" i="31"/>
  <c r="V36" i="31"/>
  <c r="V24" i="31"/>
  <c r="V35" i="31"/>
  <c r="V19" i="31"/>
  <c r="V41" i="31"/>
  <c r="V40" i="31"/>
  <c r="V20" i="31"/>
  <c r="V21" i="31"/>
  <c r="V34" i="31"/>
  <c r="V42" i="31"/>
  <c r="V22" i="31"/>
  <c r="V17" i="31"/>
  <c r="V37" i="31"/>
  <c r="V38" i="31"/>
  <c r="V18" i="31"/>
  <c r="V39" i="31"/>
  <c r="J140" i="4"/>
  <c r="Z58" i="29"/>
  <c r="X46" i="30"/>
  <c r="X10" i="30" s="1"/>
  <c r="X8" i="29"/>
  <c r="W47" i="30"/>
  <c r="Z56" i="29"/>
  <c r="H36" i="30"/>
  <c r="Z47" i="29"/>
  <c r="Z43" i="29"/>
  <c r="Z42" i="29"/>
  <c r="Z46" i="29"/>
  <c r="Z41" i="29"/>
  <c r="Z52" i="29"/>
  <c r="Y25" i="30"/>
  <c r="H15" i="30"/>
  <c r="H25" i="30" s="1"/>
  <c r="Y43" i="30"/>
  <c r="H28" i="30"/>
  <c r="Z53" i="29"/>
  <c r="Z63" i="29"/>
  <c r="Z55" i="29"/>
  <c r="Z40" i="29"/>
  <c r="Z48" i="29"/>
  <c r="Z62" i="29"/>
  <c r="H34" i="30"/>
  <c r="Z50" i="29"/>
  <c r="Z45" i="29"/>
  <c r="Z60" i="29"/>
  <c r="Z44" i="29"/>
  <c r="Z64" i="29"/>
  <c r="Z51" i="29"/>
  <c r="Z61" i="29"/>
  <c r="Z59" i="29"/>
  <c r="Z49" i="29"/>
  <c r="Z54" i="29"/>
  <c r="Z57" i="29"/>
  <c r="W31" i="31" l="1"/>
  <c r="W28" i="31"/>
  <c r="W34" i="31"/>
  <c r="W24" i="31"/>
  <c r="W17" i="31"/>
  <c r="W40" i="31"/>
  <c r="W23" i="31"/>
  <c r="W20" i="31"/>
  <c r="W35" i="31"/>
  <c r="W36" i="31"/>
  <c r="W19" i="31"/>
  <c r="W41" i="31"/>
  <c r="W22" i="31"/>
  <c r="W21" i="31"/>
  <c r="W38" i="31"/>
  <c r="W32" i="31"/>
  <c r="W15" i="31"/>
  <c r="W18" i="31"/>
  <c r="W29" i="31"/>
  <c r="W30" i="31"/>
  <c r="W33" i="31"/>
  <c r="W42" i="31"/>
  <c r="W16" i="31"/>
  <c r="W39" i="31"/>
  <c r="W37" i="31"/>
  <c r="Y8" i="29"/>
  <c r="X10" i="31"/>
  <c r="C8" i="4"/>
  <c r="H11" i="37" s="1"/>
  <c r="T16" i="31"/>
  <c r="V31" i="31"/>
  <c r="N33" i="31"/>
  <c r="L29" i="31"/>
  <c r="N30" i="31"/>
  <c r="P16" i="31"/>
  <c r="P30" i="31"/>
  <c r="V30" i="31"/>
  <c r="V33" i="31"/>
  <c r="L33" i="31"/>
  <c r="T31" i="31"/>
  <c r="P33" i="31"/>
  <c r="K28" i="31"/>
  <c r="Q33" i="31"/>
  <c r="V32" i="31"/>
  <c r="T29" i="31"/>
  <c r="R29" i="31"/>
  <c r="S31" i="31"/>
  <c r="N16" i="31"/>
  <c r="S28" i="31"/>
  <c r="N31" i="31"/>
  <c r="Q31" i="31"/>
  <c r="U16" i="31"/>
  <c r="O30" i="31"/>
  <c r="M31" i="31"/>
  <c r="J30" i="31"/>
  <c r="O32" i="31"/>
  <c r="L31" i="31"/>
  <c r="K31" i="31"/>
  <c r="U32" i="31"/>
  <c r="O31" i="31"/>
  <c r="O29" i="31"/>
  <c r="N32" i="31"/>
  <c r="K16" i="31"/>
  <c r="U33" i="31"/>
  <c r="R32" i="31"/>
  <c r="S33" i="31"/>
  <c r="S29" i="31"/>
  <c r="M29" i="31"/>
  <c r="L16" i="31"/>
  <c r="T33" i="31"/>
  <c r="R30" i="31"/>
  <c r="R31" i="31"/>
  <c r="M32" i="31"/>
  <c r="L32" i="31"/>
  <c r="P32" i="31"/>
  <c r="S16" i="31"/>
  <c r="V29" i="31"/>
  <c r="Q29" i="31"/>
  <c r="R33" i="31"/>
  <c r="T30" i="31"/>
  <c r="P31" i="31"/>
  <c r="S30" i="31"/>
  <c r="O33" i="31"/>
  <c r="M33" i="31"/>
  <c r="K33" i="31"/>
  <c r="U29" i="31"/>
  <c r="T32" i="31"/>
  <c r="P29" i="31"/>
  <c r="M16" i="31"/>
  <c r="O16" i="31"/>
  <c r="L30" i="31"/>
  <c r="R16" i="31"/>
  <c r="Q16" i="31"/>
  <c r="V16" i="31"/>
  <c r="N29" i="31"/>
  <c r="K29" i="31"/>
  <c r="U30" i="31"/>
  <c r="Q28" i="31"/>
  <c r="M30" i="31"/>
  <c r="U31" i="31"/>
  <c r="K30" i="31"/>
  <c r="W10" i="20"/>
  <c r="X47" i="30"/>
  <c r="H43" i="30"/>
  <c r="Y46" i="30"/>
  <c r="Y10" i="30" s="1"/>
  <c r="X15" i="31" l="1"/>
  <c r="X22" i="31"/>
  <c r="X33" i="31"/>
  <c r="X29" i="31"/>
  <c r="X32" i="31"/>
  <c r="X16" i="31"/>
  <c r="X42" i="31"/>
  <c r="X18" i="31"/>
  <c r="X39" i="31"/>
  <c r="X40" i="31"/>
  <c r="X20" i="31"/>
  <c r="X24" i="31"/>
  <c r="X34" i="31"/>
  <c r="X17" i="31"/>
  <c r="X30" i="31"/>
  <c r="X19" i="31"/>
  <c r="X21" i="31"/>
  <c r="X28" i="31"/>
  <c r="X36" i="31"/>
  <c r="X31" i="31"/>
  <c r="X35" i="31"/>
  <c r="X38" i="31"/>
  <c r="X37" i="31"/>
  <c r="X41" i="31"/>
  <c r="X23" i="31"/>
  <c r="W43" i="31"/>
  <c r="W25" i="31"/>
  <c r="O28" i="31"/>
  <c r="O43" i="31" s="1"/>
  <c r="O43" i="37"/>
  <c r="T43" i="37"/>
  <c r="T28" i="31"/>
  <c r="T43" i="31" s="1"/>
  <c r="S15" i="31"/>
  <c r="S25" i="31" s="1"/>
  <c r="S25" i="37"/>
  <c r="U25" i="37"/>
  <c r="U15" i="31"/>
  <c r="U25" i="31" s="1"/>
  <c r="J28" i="31"/>
  <c r="H28" i="37"/>
  <c r="J43" i="37"/>
  <c r="Q43" i="37"/>
  <c r="Q32" i="31"/>
  <c r="V43" i="37"/>
  <c r="V28" i="31"/>
  <c r="V43" i="31" s="1"/>
  <c r="L15" i="31"/>
  <c r="L25" i="31" s="1"/>
  <c r="L25" i="37"/>
  <c r="K15" i="31"/>
  <c r="K25" i="31" s="1"/>
  <c r="K25" i="37"/>
  <c r="V25" i="37"/>
  <c r="V15" i="31"/>
  <c r="V25" i="31" s="1"/>
  <c r="M15" i="31"/>
  <c r="M25" i="31" s="1"/>
  <c r="M25" i="37"/>
  <c r="N15" i="31"/>
  <c r="N25" i="31" s="1"/>
  <c r="N25" i="37"/>
  <c r="J33" i="31"/>
  <c r="H33" i="31" s="1"/>
  <c r="H33" i="37"/>
  <c r="S43" i="37"/>
  <c r="S32" i="31"/>
  <c r="S43" i="31" s="1"/>
  <c r="J31" i="31"/>
  <c r="H31" i="31" s="1"/>
  <c r="H31" i="37"/>
  <c r="R15" i="31"/>
  <c r="R25" i="37"/>
  <c r="K43" i="37"/>
  <c r="K46" i="37" s="1"/>
  <c r="K32" i="31"/>
  <c r="K43" i="31" s="1"/>
  <c r="J32" i="31"/>
  <c r="H32" i="37"/>
  <c r="J16" i="31"/>
  <c r="H16" i="31" s="1"/>
  <c r="H16" i="37"/>
  <c r="N28" i="31"/>
  <c r="N43" i="31" s="1"/>
  <c r="N43" i="37"/>
  <c r="N46" i="37" s="1"/>
  <c r="Q15" i="31"/>
  <c r="Q25" i="31" s="1"/>
  <c r="Q25" i="37"/>
  <c r="P28" i="31"/>
  <c r="P43" i="31" s="1"/>
  <c r="P43" i="37"/>
  <c r="U43" i="37"/>
  <c r="U28" i="31"/>
  <c r="U43" i="31" s="1"/>
  <c r="H30" i="37"/>
  <c r="Q30" i="31"/>
  <c r="R28" i="31"/>
  <c r="R43" i="37"/>
  <c r="R46" i="37" s="1"/>
  <c r="M28" i="31"/>
  <c r="M43" i="31" s="1"/>
  <c r="M43" i="37"/>
  <c r="T25" i="37"/>
  <c r="T15" i="31"/>
  <c r="T25" i="31" s="1"/>
  <c r="L28" i="31"/>
  <c r="L43" i="31" s="1"/>
  <c r="L43" i="37"/>
  <c r="L46" i="37" s="1"/>
  <c r="J29" i="31"/>
  <c r="H29" i="31" s="1"/>
  <c r="H29" i="37"/>
  <c r="P15" i="31"/>
  <c r="P25" i="31" s="1"/>
  <c r="P25" i="37"/>
  <c r="J15" i="31"/>
  <c r="J25" i="31" s="1"/>
  <c r="J25" i="37"/>
  <c r="H15" i="37"/>
  <c r="O15" i="31"/>
  <c r="O25" i="31" s="1"/>
  <c r="O25" i="37"/>
  <c r="H46" i="30"/>
  <c r="D8" i="4" s="1"/>
  <c r="D7" i="4" s="1"/>
  <c r="Y47" i="30"/>
  <c r="X10" i="20"/>
  <c r="Z8" i="29"/>
  <c r="X25" i="31" l="1"/>
  <c r="W46" i="31"/>
  <c r="X43" i="31"/>
  <c r="Q43" i="31"/>
  <c r="Q46" i="31" s="1"/>
  <c r="H32" i="31"/>
  <c r="K46" i="31"/>
  <c r="H43" i="37"/>
  <c r="H30" i="31"/>
  <c r="J43" i="31"/>
  <c r="J46" i="31" s="1"/>
  <c r="J47" i="31" s="1"/>
  <c r="S46" i="31"/>
  <c r="V46" i="31"/>
  <c r="U46" i="37"/>
  <c r="H25" i="37"/>
  <c r="M46" i="31"/>
  <c r="S46" i="37"/>
  <c r="L46" i="31"/>
  <c r="U46" i="31"/>
  <c r="P46" i="31"/>
  <c r="V46" i="37"/>
  <c r="H28" i="31"/>
  <c r="R43" i="31"/>
  <c r="Q46" i="37"/>
  <c r="T46" i="31"/>
  <c r="J46" i="37"/>
  <c r="T46" i="37"/>
  <c r="M46" i="37"/>
  <c r="N46" i="31"/>
  <c r="H15" i="31"/>
  <c r="H25" i="31" s="1"/>
  <c r="R25" i="31"/>
  <c r="O46" i="37"/>
  <c r="P46" i="37"/>
  <c r="O46" i="31"/>
  <c r="X46" i="31" l="1"/>
  <c r="H43" i="31"/>
  <c r="R46" i="31"/>
  <c r="H46" i="31" s="1"/>
  <c r="J47" i="37"/>
  <c r="K47" i="37" s="1"/>
  <c r="L47" i="37" s="1"/>
  <c r="M47" i="37" s="1"/>
  <c r="N47" i="37" s="1"/>
  <c r="O47" i="37" s="1"/>
  <c r="P47" i="37" s="1"/>
  <c r="Q47" i="37" s="1"/>
  <c r="R47" i="37" s="1"/>
  <c r="S47" i="37" s="1"/>
  <c r="T47" i="37" s="1"/>
  <c r="U47" i="37" s="1"/>
  <c r="V47" i="37" s="1"/>
  <c r="H46" i="37"/>
  <c r="F7" i="4"/>
  <c r="K47" i="31"/>
  <c r="G7" i="4" l="1"/>
  <c r="L47" i="31"/>
  <c r="M47" i="31" l="1"/>
  <c r="H7" i="4"/>
  <c r="I7" i="4" l="1"/>
  <c r="N47" i="31"/>
  <c r="J7" i="4" l="1"/>
  <c r="J9" i="4" s="1"/>
  <c r="O47" i="31"/>
  <c r="K7" i="4" l="1"/>
  <c r="P47" i="31"/>
  <c r="Q47" i="31" l="1"/>
  <c r="L7" i="4"/>
  <c r="M7" i="4" l="1"/>
  <c r="R47" i="31"/>
  <c r="N7" i="4" l="1"/>
  <c r="S47" i="31"/>
  <c r="O7" i="4" l="1"/>
  <c r="T47" i="31"/>
  <c r="P7" i="4" l="1"/>
  <c r="U47" i="31"/>
  <c r="Q7" i="4" l="1"/>
  <c r="V47" i="31"/>
  <c r="R7" i="4" l="1"/>
  <c r="W47" i="31"/>
  <c r="X47"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P13" authorId="0" shapeId="0" xr:uid="{00000000-0006-0000-0200-000001000000}">
      <text>
        <r>
          <rPr>
            <b/>
            <sz val="10"/>
            <color indexed="81"/>
            <rFont val="Calibri"/>
            <family val="2"/>
          </rPr>
          <t>Nova Mason:</t>
        </r>
        <r>
          <rPr>
            <sz val="10"/>
            <color indexed="81"/>
            <rFont val="Calibri"/>
            <family val="2"/>
          </rPr>
          <t xml:space="preserve">Insert approved value from funding schedule PLUS any contract variations
</t>
        </r>
      </text>
    </comment>
  </commentList>
</comments>
</file>

<file path=xl/sharedStrings.xml><?xml version="1.0" encoding="utf-8"?>
<sst xmlns="http://schemas.openxmlformats.org/spreadsheetml/2006/main" count="541" uniqueCount="209">
  <si>
    <t>Worksheet Legend</t>
  </si>
  <si>
    <t>Cell Format Legend</t>
  </si>
  <si>
    <t>BLACK</t>
  </si>
  <si>
    <t>Instructions/Legend</t>
  </si>
  <si>
    <t>can change cell value (input)</t>
  </si>
  <si>
    <t>GREEN</t>
  </si>
  <si>
    <t>Control</t>
  </si>
  <si>
    <t>make a selection (list)</t>
  </si>
  <si>
    <t>BLUE</t>
  </si>
  <si>
    <t>Editable Sheets</t>
  </si>
  <si>
    <t>do not change cell value (calculation)</t>
  </si>
  <si>
    <t>GREY</t>
  </si>
  <si>
    <t>Calculation worksheets</t>
  </si>
  <si>
    <t>NOTE: This template is an example cost management tool and should be adapted according to the needs and processes of the lead agency.</t>
  </si>
  <si>
    <t>Entering Data into the Model: INPUTS WORKSHEET</t>
  </si>
  <si>
    <t>Enter all INPUTS &amp; ASSUMPTIONS in the Inputs Worksheet.</t>
  </si>
  <si>
    <t>Input cells are shaded YELLOW &amp; the text will appear in blue.</t>
  </si>
  <si>
    <t>All other cells are protected to ensure formulas are not altered.</t>
  </si>
  <si>
    <t>Setting up Planned Costs: PLANNED WORKSHEET</t>
  </si>
  <si>
    <t>Planned costs need to be accurately extrapolated across the delivery period based on estimated utilisation for the Project Team and deliverable dates for Advisors. The planned costs are agreed with the Agency and are populated from the Schedule.</t>
  </si>
  <si>
    <t>Data Input: INVOICES</t>
  </si>
  <si>
    <t>NOTE: You can only record one entry per month. If you received two invoices in the same month, they will need to be added together and the notes recorded in the notes section.</t>
  </si>
  <si>
    <t>DASHBOARD WORKSHEET</t>
  </si>
  <si>
    <t>The Dashboard summaries the data in the workbook and generates graphs that are utilised in reports.</t>
  </si>
  <si>
    <t>The summaries include:</t>
  </si>
  <si>
    <t>·         Cumulative budget v actual costs and cost to complete displayed in a graph</t>
  </si>
  <si>
    <t>·         Monthly budget v actual cost for the current month (Use the drop down list to switch between months)</t>
  </si>
  <si>
    <t>·         Cumulative budget v actual cost displayed in table and graph form</t>
  </si>
  <si>
    <t>·         Contract budget v actual cost displayed in table and graph form</t>
  </si>
  <si>
    <t>Cumulative Budget v Actual</t>
  </si>
  <si>
    <t>TOTAL</t>
  </si>
  <si>
    <t>Difference</t>
  </si>
  <si>
    <t>Cumulative Expenditure (Budget)</t>
  </si>
  <si>
    <t>Cumulative Forecast (Cost to complete)</t>
  </si>
  <si>
    <t>Cumulative Expenditure (Actual)</t>
  </si>
  <si>
    <t>Project Team Costs - Monthly Budget vs Actual</t>
  </si>
  <si>
    <t>Last Updated:</t>
  </si>
  <si>
    <t>PROJECT TEAM</t>
  </si>
  <si>
    <t>Budget</t>
  </si>
  <si>
    <t>Actual</t>
  </si>
  <si>
    <t>Over/Under</t>
  </si>
  <si>
    <t>External Resources</t>
  </si>
  <si>
    <t>Project Team Costs - Cumulative Budget vs Actual</t>
  </si>
  <si>
    <t>CHANGE</t>
  </si>
  <si>
    <t>Contracts - Budget vs Actual (by team member)</t>
  </si>
  <si>
    <t>TODAY</t>
  </si>
  <si>
    <t>Contract End</t>
  </si>
  <si>
    <t>Contract Value</t>
  </si>
  <si>
    <t>Actual Spend</t>
  </si>
  <si>
    <t>% spend</t>
  </si>
  <si>
    <t>Balance Remaining</t>
  </si>
  <si>
    <t>PROJECT NAME:</t>
  </si>
  <si>
    <t>PROJECT NAME</t>
  </si>
  <si>
    <t>Todays date</t>
  </si>
  <si>
    <t>INITATION</t>
  </si>
  <si>
    <t>Dates</t>
  </si>
  <si>
    <t>Start Year</t>
  </si>
  <si>
    <t>Start Month</t>
  </si>
  <si>
    <t>Start Date</t>
  </si>
  <si>
    <t>Project budget</t>
  </si>
  <si>
    <t>Approved budget (including contingency and variations)</t>
  </si>
  <si>
    <t>Contract Budget</t>
  </si>
  <si>
    <t>Contingency</t>
  </si>
  <si>
    <t>Total budget (including variations &amp; Contingency)</t>
  </si>
  <si>
    <t>Internal Resources (ex GST)</t>
  </si>
  <si>
    <t>CONTRACT RATES</t>
  </si>
  <si>
    <t>Project Leadership Team</t>
  </si>
  <si>
    <t>Resource</t>
  </si>
  <si>
    <t>Resource Category</t>
  </si>
  <si>
    <t>Company</t>
  </si>
  <si>
    <t>Hrly rate</t>
  </si>
  <si>
    <t>Hrs</t>
  </si>
  <si>
    <t>Capped</t>
  </si>
  <si>
    <t>%</t>
  </si>
  <si>
    <t>CONTRACT BUDGET</t>
  </si>
  <si>
    <t>APPROVED BUDGET</t>
  </si>
  <si>
    <t>Contract Start</t>
  </si>
  <si>
    <t>Business Case Management</t>
  </si>
  <si>
    <t>Internal</t>
  </si>
  <si>
    <t>External Service Providers (ex. GST)</t>
  </si>
  <si>
    <t>Contract Data</t>
  </si>
  <si>
    <t>Project Resourcing</t>
  </si>
  <si>
    <t>Contract Value (ex GST)</t>
  </si>
  <si>
    <t>Approved Budget (ex GST)</t>
  </si>
  <si>
    <t>Contact Name</t>
  </si>
  <si>
    <t>Contact Email</t>
  </si>
  <si>
    <t>Advisor 1</t>
  </si>
  <si>
    <t>Advisor 2</t>
  </si>
  <si>
    <t>Advisor 3</t>
  </si>
  <si>
    <t>Advisor 4</t>
  </si>
  <si>
    <t>Advisor 5</t>
  </si>
  <si>
    <t>Advisor 6</t>
  </si>
  <si>
    <t>Advisor 7</t>
  </si>
  <si>
    <t>Advisor 8</t>
  </si>
  <si>
    <t>Advisor 9</t>
  </si>
  <si>
    <t>Advisor 10</t>
  </si>
  <si>
    <t>Advisor 11</t>
  </si>
  <si>
    <t>SPARE1</t>
  </si>
  <si>
    <t>SPARE2</t>
  </si>
  <si>
    <t>SPARE3</t>
  </si>
  <si>
    <t>SPARE4</t>
  </si>
  <si>
    <t>INSERT LINE ABOVE</t>
  </si>
  <si>
    <t>Variations</t>
  </si>
  <si>
    <t>Contingency (ex GST)</t>
  </si>
  <si>
    <t>Contingency (approx 10%)</t>
  </si>
  <si>
    <t>Paste snippet of approved funding agreement from engagement letter with agency (if applicable)</t>
  </si>
  <si>
    <t>Vendor</t>
  </si>
  <si>
    <t>Contract Number</t>
  </si>
  <si>
    <t>Original Contract Value</t>
  </si>
  <si>
    <t>Variation Number</t>
  </si>
  <si>
    <t>Variation Date</t>
  </si>
  <si>
    <t>Reason for Variation</t>
  </si>
  <si>
    <t>Value (exc. GST)</t>
  </si>
  <si>
    <t>GST</t>
  </si>
  <si>
    <t>Total (inc. GST)</t>
  </si>
  <si>
    <t>New Contract Value      (exc. GST )</t>
  </si>
  <si>
    <t>Monthly Project Cashflow (Planned)</t>
  </si>
  <si>
    <t>Modelled Period</t>
  </si>
  <si>
    <t>No</t>
  </si>
  <si>
    <t>Date</t>
  </si>
  <si>
    <t>mm-yy</t>
  </si>
  <si>
    <t>Year</t>
  </si>
  <si>
    <t>Working Days in Period</t>
  </si>
  <si>
    <t>In Range</t>
  </si>
  <si>
    <t>Reforecast</t>
  </si>
  <si>
    <t>Approved rate</t>
  </si>
  <si>
    <t>Total</t>
  </si>
  <si>
    <t>External Advisors</t>
  </si>
  <si>
    <t>CUMULATIVE TOTAL (ex Contingency)</t>
  </si>
  <si>
    <t>PAST EXERPT FROM APPROVED FUNDING LETTER</t>
  </si>
  <si>
    <t>Invoice Details</t>
  </si>
  <si>
    <t>Column1</t>
  </si>
  <si>
    <t>Column2</t>
  </si>
  <si>
    <t>Column3</t>
  </si>
  <si>
    <t>Column4</t>
  </si>
  <si>
    <t>Column5</t>
  </si>
  <si>
    <t>Column6</t>
  </si>
  <si>
    <t>Column7</t>
  </si>
  <si>
    <t>Column8</t>
  </si>
  <si>
    <t>Column9</t>
  </si>
  <si>
    <t>Column10</t>
  </si>
  <si>
    <t>Column11</t>
  </si>
  <si>
    <t>Column12</t>
  </si>
  <si>
    <t>Column13</t>
  </si>
  <si>
    <t>Column14</t>
  </si>
  <si>
    <t>Column15</t>
  </si>
  <si>
    <t>Invoice Received</t>
  </si>
  <si>
    <t>For The Month of…</t>
  </si>
  <si>
    <t>Invoice Date</t>
  </si>
  <si>
    <t>Value (ex GST)</t>
  </si>
  <si>
    <t>Invoice Notes</t>
  </si>
  <si>
    <t>TOTAL INVOICES</t>
  </si>
  <si>
    <t>Yes</t>
  </si>
  <si>
    <t>TOTAL INVOICED</t>
  </si>
  <si>
    <t>AGENCY RECOVERY INVOICE OVERVIEW</t>
  </si>
  <si>
    <t>INVOICE NO</t>
  </si>
  <si>
    <t>CUSTOMER</t>
  </si>
  <si>
    <t>MONTH</t>
  </si>
  <si>
    <t>EXC GST</t>
  </si>
  <si>
    <t>INC GST</t>
  </si>
  <si>
    <t>IN0000---</t>
  </si>
  <si>
    <t>SUB-TOTAL</t>
  </si>
  <si>
    <t>Agreed Funding</t>
  </si>
  <si>
    <t>Monthly Project Cashflow (Actual)</t>
  </si>
  <si>
    <t>Cumulative Planned vs Actual</t>
  </si>
  <si>
    <t>BUDGET by month</t>
  </si>
  <si>
    <t>ACTUAL by month</t>
  </si>
  <si>
    <t>Lists</t>
  </si>
  <si>
    <t>Months in the Year</t>
  </si>
  <si>
    <t>January</t>
  </si>
  <si>
    <t>February</t>
  </si>
  <si>
    <t>March</t>
  </si>
  <si>
    <t>April</t>
  </si>
  <si>
    <t>May</t>
  </si>
  <si>
    <t>June</t>
  </si>
  <si>
    <t>July</t>
  </si>
  <si>
    <t>August</t>
  </si>
  <si>
    <t>September</t>
  </si>
  <si>
    <t>October</t>
  </si>
  <si>
    <t>November</t>
  </si>
  <si>
    <t>December</t>
  </si>
  <si>
    <t>Billing Status</t>
  </si>
  <si>
    <t>Accrual</t>
  </si>
  <si>
    <t>Invoice Status</t>
  </si>
  <si>
    <t>Received</t>
  </si>
  <si>
    <t>Not Received</t>
  </si>
  <si>
    <t>No Charges in the Month</t>
  </si>
  <si>
    <t>Public Holidays</t>
  </si>
  <si>
    <t>Christmas day</t>
  </si>
  <si>
    <t>Boxing day</t>
  </si>
  <si>
    <t>Christmas holiday1</t>
  </si>
  <si>
    <t>Christmas holiday2</t>
  </si>
  <si>
    <t>Christmas holiday3</t>
  </si>
  <si>
    <t>New Years Day</t>
  </si>
  <si>
    <t>Australia Day</t>
  </si>
  <si>
    <t>Good Friday</t>
  </si>
  <si>
    <t>Easter Monday</t>
  </si>
  <si>
    <t>Anzac Day</t>
  </si>
  <si>
    <t>Labour Day</t>
  </si>
  <si>
    <t>EKKA Day</t>
  </si>
  <si>
    <t>Queens Birthday</t>
  </si>
  <si>
    <t>Christmas Day</t>
  </si>
  <si>
    <t>External</t>
  </si>
  <si>
    <t>SpecialAdvisor</t>
  </si>
  <si>
    <t>Overhead</t>
  </si>
  <si>
    <t>Other Agency</t>
  </si>
  <si>
    <t>Other Agency-Advisor</t>
  </si>
  <si>
    <r>
      <t xml:space="preserve">The Invoices worksheet drives the model. Invoices are recorded by individual, not by company. If a company has more than one resource, the invoice will need to be split across the resources. The </t>
    </r>
    <r>
      <rPr>
        <b/>
        <sz val="10"/>
        <color theme="1"/>
        <rFont val="Noto Sans"/>
        <family val="2"/>
      </rPr>
      <t>ACTUALS</t>
    </r>
    <r>
      <rPr>
        <sz val="10"/>
        <color theme="1"/>
        <rFont val="Noto Sans"/>
        <family val="2"/>
      </rPr>
      <t xml:space="preserve"> worksheet is dependent on the data entered in the Invoices spreadsheet.</t>
    </r>
  </si>
  <si>
    <t>Project Cost Management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</si>
</sst>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quot;$&quot;* #,##0_);_(&quot;$&quot;* \(#,##0\);_(&quot;$&quot;* &quot;-&quot;_);_(@_)"/>
    <numFmt numFmtId="165" formatCode="_(&quot;$&quot;* #,##0.00_);_(&quot;$&quot;* \(#,##0.00\);_(&quot;$&quot;* &quot;-&quot;??_);_(@_)"/>
    <numFmt numFmtId="166" formatCode="_-* #,##0_-;[Red]* \(#,##0\)_-;_-* &quot;-&quot;_-;_-@_-"/>
    <numFmt numFmtId="167" formatCode="_-&quot;$&quot;* #,##0_-;[Red]\-&quot;$&quot;* #,##0_-;_-&quot;$&quot;* &quot;-&quot;_-;_-@_-"/>
    <numFmt numFmtId="168" formatCode="mmm\-yyyy"/>
    <numFmt numFmtId="169" formatCode="#,##0.00_ ;[Red]\-#,##0.00\ "/>
    <numFmt numFmtId="170" formatCode="_-[$$-C09]* #,##0.00_-;\-[$$-C09]* #,##0.00_-;_-[$$-C09]* &quot;-&quot;??_-;_-@_-"/>
    <numFmt numFmtId="171" formatCode="&quot;$&quot;#,##0.00"/>
  </numFmts>
  <fonts count="68" x14ac:knownFonts="1">
    <font>
      <sz val="12"/>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2"/>
      <color theme="1"/>
      <name val="Arial"/>
      <family val="2"/>
      <scheme val="minor"/>
    </font>
    <font>
      <b/>
      <sz val="11"/>
      <color theme="1"/>
      <name val="Arial"/>
      <family val="2"/>
      <scheme val="minor"/>
    </font>
    <font>
      <sz val="11"/>
      <color theme="1"/>
      <name val="Arial"/>
      <family val="2"/>
      <scheme val="minor"/>
    </font>
    <font>
      <b/>
      <sz val="22"/>
      <color theme="1"/>
      <name val="Arial"/>
      <family val="2"/>
      <scheme val="minor"/>
    </font>
    <font>
      <b/>
      <sz val="12"/>
      <color theme="1"/>
      <name val="Arial"/>
      <family val="2"/>
      <scheme val="minor"/>
    </font>
    <font>
      <sz val="11"/>
      <color theme="1" tint="0.249977111117893"/>
      <name val="Arial"/>
      <family val="2"/>
      <scheme val="minor"/>
    </font>
    <font>
      <b/>
      <sz val="16"/>
      <color theme="0"/>
      <name val="Arial"/>
      <family val="2"/>
      <scheme val="minor"/>
    </font>
    <font>
      <b/>
      <sz val="11"/>
      <color theme="0"/>
      <name val="Arial"/>
      <family val="2"/>
      <scheme val="minor"/>
    </font>
    <font>
      <b/>
      <sz val="11"/>
      <color theme="1" tint="0.249977111117893"/>
      <name val="Arial"/>
      <family val="2"/>
      <scheme val="minor"/>
    </font>
    <font>
      <sz val="16"/>
      <color theme="1"/>
      <name val="Arial"/>
      <family val="2"/>
      <scheme val="minor"/>
    </font>
    <font>
      <sz val="10"/>
      <name val="Arial"/>
      <family val="2"/>
    </font>
    <font>
      <sz val="18"/>
      <color theme="3"/>
      <name val="Arial"/>
      <family val="2"/>
      <scheme val="major"/>
    </font>
    <font>
      <sz val="11"/>
      <color theme="0"/>
      <name val="Arial"/>
      <family val="2"/>
      <scheme val="minor"/>
    </font>
    <font>
      <b/>
      <sz val="16"/>
      <color theme="1"/>
      <name val="Arial"/>
      <family val="2"/>
      <scheme val="minor"/>
    </font>
    <font>
      <b/>
      <sz val="10"/>
      <color theme="1"/>
      <name val="Arial"/>
      <family val="2"/>
      <scheme val="minor"/>
    </font>
    <font>
      <sz val="10"/>
      <color theme="1"/>
      <name val="Arial"/>
      <family val="2"/>
      <scheme val="minor"/>
    </font>
    <font>
      <b/>
      <sz val="10"/>
      <color rgb="FFFF0000"/>
      <name val="Arial"/>
      <family val="2"/>
      <scheme val="minor"/>
    </font>
    <font>
      <b/>
      <sz val="22"/>
      <color theme="0"/>
      <name val="Arial"/>
      <family val="2"/>
      <scheme val="minor"/>
    </font>
    <font>
      <u/>
      <sz val="12"/>
      <color theme="11"/>
      <name val="Arial"/>
      <family val="2"/>
      <scheme val="minor"/>
    </font>
    <font>
      <sz val="16"/>
      <color theme="0"/>
      <name val="Arial"/>
      <family val="2"/>
      <scheme val="minor"/>
    </font>
    <font>
      <sz val="11"/>
      <color rgb="FF0432FF"/>
      <name val="Arial"/>
      <family val="2"/>
      <scheme val="minor"/>
    </font>
    <font>
      <sz val="10"/>
      <color indexed="81"/>
      <name val="Calibri"/>
      <family val="2"/>
    </font>
    <font>
      <b/>
      <sz val="10"/>
      <color indexed="81"/>
      <name val="Calibri"/>
      <family val="2"/>
    </font>
    <font>
      <b/>
      <sz val="9"/>
      <color theme="1"/>
      <name val="Arial"/>
      <family val="2"/>
      <scheme val="minor"/>
    </font>
    <font>
      <sz val="16"/>
      <color rgb="FF0432FF"/>
      <name val="Arial"/>
      <family val="2"/>
      <scheme val="minor"/>
    </font>
    <font>
      <sz val="9"/>
      <color theme="1"/>
      <name val="Arial"/>
      <family val="2"/>
      <scheme val="minor"/>
    </font>
    <font>
      <u/>
      <sz val="12"/>
      <color theme="10"/>
      <name val="Arial"/>
      <family val="2"/>
      <scheme val="minor"/>
    </font>
    <font>
      <sz val="10"/>
      <color rgb="FF0432FF"/>
      <name val="Arial"/>
      <family val="2"/>
      <scheme val="minor"/>
    </font>
    <font>
      <sz val="9"/>
      <color theme="0" tint="-4.9989318521683403E-2"/>
      <name val="Arial"/>
      <family val="2"/>
      <scheme val="minor"/>
    </font>
    <font>
      <i/>
      <sz val="10"/>
      <name val="Arial"/>
      <family val="2"/>
      <scheme val="minor"/>
    </font>
    <font>
      <b/>
      <sz val="10"/>
      <name val="Arial"/>
      <family val="2"/>
      <scheme val="minor"/>
    </font>
    <font>
      <sz val="10"/>
      <color theme="0" tint="-0.14999847407452621"/>
      <name val="Arial"/>
      <family val="2"/>
      <scheme val="minor"/>
    </font>
    <font>
      <b/>
      <sz val="11"/>
      <color rgb="FF0432FF"/>
      <name val="Arial"/>
      <family val="2"/>
      <scheme val="minor"/>
    </font>
    <font>
      <b/>
      <sz val="16"/>
      <color rgb="FF0432FF"/>
      <name val="Arial"/>
      <family val="2"/>
      <scheme val="minor"/>
    </font>
    <font>
      <sz val="12"/>
      <color theme="0"/>
      <name val="Arial"/>
      <family val="2"/>
      <scheme val="minor"/>
    </font>
    <font>
      <b/>
      <sz val="12"/>
      <color theme="0"/>
      <name val="Arial"/>
      <family val="2"/>
      <scheme val="minor"/>
    </font>
    <font>
      <b/>
      <sz val="9"/>
      <color theme="0"/>
      <name val="Arial"/>
      <family val="2"/>
      <scheme val="minor"/>
    </font>
    <font>
      <sz val="9"/>
      <color theme="0"/>
      <name val="Arial"/>
      <family val="2"/>
      <scheme val="minor"/>
    </font>
    <font>
      <b/>
      <i/>
      <sz val="10"/>
      <color rgb="FFFF0000"/>
      <name val="Arial"/>
      <family val="2"/>
      <scheme val="minor"/>
    </font>
    <font>
      <sz val="12"/>
      <color theme="1"/>
      <name val="Noto Sans"/>
      <family val="2"/>
    </font>
    <font>
      <b/>
      <sz val="12"/>
      <color theme="1"/>
      <name val="Noto Sans"/>
      <family val="2"/>
    </font>
    <font>
      <sz val="12"/>
      <color theme="0"/>
      <name val="Noto Sans"/>
      <family val="2"/>
    </font>
    <font>
      <sz val="11"/>
      <color theme="1"/>
      <name val="Noto Sans"/>
      <family val="2"/>
    </font>
    <font>
      <sz val="10"/>
      <color theme="1"/>
      <name val="Noto Sans"/>
      <family val="2"/>
    </font>
    <font>
      <b/>
      <sz val="10"/>
      <color theme="1"/>
      <name val="Noto Sans"/>
      <family val="2"/>
    </font>
    <font>
      <sz val="10"/>
      <color theme="0"/>
      <name val="Noto Sans"/>
      <family val="2"/>
    </font>
    <font>
      <b/>
      <sz val="10"/>
      <color rgb="FFFF0000"/>
      <name val="Noto Sans"/>
      <family val="2"/>
    </font>
    <font>
      <b/>
      <sz val="20"/>
      <color rgb="FF005EB8"/>
      <name val="Noto Sans"/>
      <family val="2"/>
    </font>
    <font>
      <sz val="12"/>
      <color rgb="FF005EB8"/>
      <name val="Noto Sans"/>
      <family val="2"/>
    </font>
    <font>
      <b/>
      <sz val="22"/>
      <color theme="1"/>
      <name val="Noto Sans"/>
      <family val="2"/>
    </font>
    <font>
      <b/>
      <sz val="22"/>
      <color theme="0"/>
      <name val="Noto Sans"/>
      <family val="2"/>
    </font>
    <font>
      <b/>
      <sz val="16"/>
      <color theme="0"/>
      <name val="Noto Sans"/>
      <family val="2"/>
    </font>
    <font>
      <sz val="16"/>
      <color theme="1"/>
      <name val="Noto Sans"/>
      <family val="2"/>
    </font>
    <font>
      <b/>
      <sz val="11"/>
      <color theme="0"/>
      <name val="Noto Sans"/>
      <family val="2"/>
    </font>
    <font>
      <b/>
      <sz val="10"/>
      <color theme="0"/>
      <name val="Noto Sans"/>
      <family val="2"/>
    </font>
    <font>
      <b/>
      <sz val="9"/>
      <color theme="0"/>
      <name val="Noto Sans"/>
      <family val="2"/>
    </font>
    <font>
      <sz val="9"/>
      <color theme="0"/>
      <name val="Noto Sans"/>
      <family val="2"/>
    </font>
    <font>
      <sz val="10"/>
      <color theme="0" tint="-0.14999847407452621"/>
      <name val="Noto Sans"/>
      <family val="2"/>
    </font>
    <font>
      <sz val="10"/>
      <color rgb="FF0432FF"/>
      <name val="Noto Sans"/>
      <family val="2"/>
    </font>
    <font>
      <b/>
      <sz val="12"/>
      <name val="Noto Sans"/>
      <family val="2"/>
    </font>
    <font>
      <sz val="12"/>
      <name val="Noto Sans"/>
      <family val="2"/>
    </font>
    <font>
      <sz val="11"/>
      <color theme="0" tint="-0.14999847407452621"/>
      <name val="Noto Sans"/>
      <family val="2"/>
    </font>
    <font>
      <sz val="10"/>
      <name val="Noto Sans"/>
      <family val="2"/>
    </font>
  </fonts>
  <fills count="32">
    <fill>
      <patternFill patternType="none"/>
    </fill>
    <fill>
      <patternFill patternType="gray125"/>
    </fill>
    <fill>
      <patternFill patternType="solid">
        <fgColor theme="5"/>
        <bgColor indexed="64"/>
      </patternFill>
    </fill>
    <fill>
      <patternFill patternType="solid">
        <fgColor theme="9" tint="0.7999816888943144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AFED6"/>
        <bgColor indexed="64"/>
      </patternFill>
    </fill>
    <fill>
      <patternFill patternType="solid">
        <fgColor theme="0" tint="-0.34998626667073579"/>
        <bgColor indexed="64"/>
      </patternFill>
    </fill>
    <fill>
      <patternFill patternType="solid">
        <fgColor theme="1" tint="0.499984740745262"/>
        <bgColor indexed="64"/>
      </patternFill>
    </fill>
    <fill>
      <patternFill patternType="lightUp"/>
    </fill>
    <fill>
      <patternFill patternType="solid">
        <fgColor rgb="FFFAFED6"/>
        <bgColor rgb="FF000000"/>
      </patternFill>
    </fill>
    <fill>
      <patternFill patternType="solid">
        <fgColor theme="1" tint="0.34998626667073579"/>
        <bgColor indexed="64"/>
      </patternFill>
    </fill>
    <fill>
      <patternFill patternType="solid">
        <fgColor theme="0" tint="-0.499984740745262"/>
        <bgColor indexed="64"/>
      </patternFill>
    </fill>
    <fill>
      <patternFill patternType="solid">
        <fgColor theme="1" tint="4.9989318521683403E-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249977111117893"/>
        <bgColor indexed="64"/>
      </patternFill>
    </fill>
  </fills>
  <borders count="23">
    <border>
      <left/>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style="thin">
        <color rgb="FFB2B2B2"/>
      </left>
      <right style="thin">
        <color rgb="FFB2B2B2"/>
      </right>
      <top style="thin">
        <color rgb="FFB2B2B2"/>
      </top>
      <bottom style="thin">
        <color rgb="FFB2B2B2"/>
      </bottom>
      <diagonal/>
    </border>
    <border>
      <left/>
      <right/>
      <top/>
      <bottom style="medium">
        <color auto="1"/>
      </bottom>
      <diagonal/>
    </border>
    <border>
      <left style="medium">
        <color indexed="64"/>
      </left>
      <right/>
      <top style="medium">
        <color indexed="64"/>
      </top>
      <bottom style="medium">
        <color auto="1"/>
      </bottom>
      <diagonal/>
    </border>
    <border>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top/>
      <bottom style="double">
        <color auto="1"/>
      </bottom>
      <diagonal/>
    </border>
  </borders>
  <cellStyleXfs count="36">
    <xf numFmtId="0" fontId="0" fillId="0" borderId="0"/>
    <xf numFmtId="165" fontId="5" fillId="0" borderId="0" applyFont="0" applyFill="0" applyBorder="0" applyAlignment="0" applyProtection="0"/>
    <xf numFmtId="9" fontId="5" fillId="0" borderId="0" applyFont="0" applyFill="0" applyBorder="0" applyAlignment="0" applyProtection="0"/>
    <xf numFmtId="0" fontId="7" fillId="0" borderId="0"/>
    <xf numFmtId="0" fontId="7" fillId="5"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15" fillId="0" borderId="0"/>
    <xf numFmtId="0" fontId="7" fillId="0" borderId="0"/>
    <xf numFmtId="0" fontId="15" fillId="0" borderId="0"/>
    <xf numFmtId="0" fontId="7" fillId="4" borderId="11" applyNumberFormat="0" applyFont="0" applyAlignment="0" applyProtection="0"/>
    <xf numFmtId="0" fontId="16" fillId="0" borderId="0" applyNumberFormat="0" applyFill="0" applyBorder="0" applyAlignment="0" applyProtection="0"/>
    <xf numFmtId="0" fontId="4" fillId="0" borderId="0"/>
    <xf numFmtId="44" fontId="4" fillId="0" borderId="0" applyFont="0" applyFill="0" applyBorder="0" applyAlignment="0" applyProtection="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1" fillId="0" borderId="0" applyNumberFormat="0" applyFill="0" applyBorder="0" applyAlignment="0" applyProtection="0"/>
    <xf numFmtId="0" fontId="23" fillId="0" borderId="0" applyNumberFormat="0" applyFill="0" applyBorder="0" applyAlignment="0" applyProtection="0"/>
    <xf numFmtId="0" fontId="31" fillId="0" borderId="0" applyNumberFormat="0" applyFill="0" applyBorder="0" applyAlignment="0" applyProtection="0"/>
    <xf numFmtId="0" fontId="23" fillId="0" borderId="0" applyNumberFormat="0" applyFill="0" applyBorder="0" applyAlignment="0" applyProtection="0"/>
    <xf numFmtId="0" fontId="31" fillId="0" borderId="0" applyNumberFormat="0" applyFill="0" applyBorder="0" applyAlignment="0" applyProtection="0"/>
    <xf numFmtId="0" fontId="23" fillId="0" borderId="0" applyNumberFormat="0" applyFill="0" applyBorder="0" applyAlignment="0" applyProtection="0"/>
    <xf numFmtId="0" fontId="31" fillId="0" borderId="0" applyNumberFormat="0" applyFill="0" applyBorder="0" applyAlignment="0" applyProtection="0"/>
    <xf numFmtId="0" fontId="2" fillId="0" borderId="0"/>
    <xf numFmtId="44" fontId="2" fillId="0" borderId="0" applyFont="0" applyFill="0" applyBorder="0" applyAlignment="0" applyProtection="0"/>
  </cellStyleXfs>
  <cellXfs count="368">
    <xf numFmtId="0" fontId="0" fillId="0" borderId="0" xfId="0"/>
    <xf numFmtId="0" fontId="8" fillId="0" borderId="0" xfId="0" applyFont="1"/>
    <xf numFmtId="0" fontId="0" fillId="0" borderId="5" xfId="0" applyBorder="1"/>
    <xf numFmtId="0" fontId="0" fillId="0" borderId="12" xfId="0" applyBorder="1"/>
    <xf numFmtId="0" fontId="18" fillId="0" borderId="0" xfId="3" applyFont="1"/>
    <xf numFmtId="0" fontId="11" fillId="0" borderId="0" xfId="3" applyFont="1"/>
    <xf numFmtId="0" fontId="7" fillId="0" borderId="0" xfId="3"/>
    <xf numFmtId="0" fontId="14" fillId="0" borderId="0" xfId="3" applyFont="1"/>
    <xf numFmtId="0" fontId="9" fillId="0" borderId="0" xfId="0" applyFont="1"/>
    <xf numFmtId="0" fontId="19" fillId="0" borderId="0" xfId="0" applyFont="1"/>
    <xf numFmtId="0" fontId="20" fillId="0" borderId="0" xfId="0" applyFont="1"/>
    <xf numFmtId="0" fontId="19" fillId="0" borderId="0" xfId="3" applyFont="1"/>
    <xf numFmtId="165" fontId="20" fillId="3" borderId="6" xfId="0" applyNumberFormat="1" applyFont="1" applyFill="1" applyBorder="1"/>
    <xf numFmtId="0" fontId="12" fillId="17" borderId="6" xfId="0" applyFont="1" applyFill="1" applyBorder="1" applyAlignment="1">
      <alignment horizontal="center"/>
    </xf>
    <xf numFmtId="0" fontId="17" fillId="17" borderId="6" xfId="0" applyFont="1" applyFill="1" applyBorder="1" applyAlignment="1">
      <alignment horizontal="center"/>
    </xf>
    <xf numFmtId="166" fontId="12" fillId="17" borderId="6" xfId="0" applyNumberFormat="1" applyFont="1" applyFill="1" applyBorder="1" applyAlignment="1">
      <alignment horizontal="center"/>
    </xf>
    <xf numFmtId="17" fontId="12" fillId="17" borderId="6" xfId="0" applyNumberFormat="1" applyFont="1" applyFill="1" applyBorder="1" applyAlignment="1">
      <alignment horizontal="center"/>
    </xf>
    <xf numFmtId="44" fontId="0" fillId="0" borderId="0" xfId="0" applyNumberFormat="1"/>
    <xf numFmtId="0" fontId="14" fillId="0" borderId="0" xfId="0" applyFont="1"/>
    <xf numFmtId="0" fontId="0" fillId="18" borderId="0" xfId="0" applyFill="1"/>
    <xf numFmtId="167" fontId="6" fillId="18" borderId="6" xfId="3" applyNumberFormat="1" applyFont="1" applyFill="1" applyBorder="1"/>
    <xf numFmtId="164" fontId="0" fillId="0" borderId="0" xfId="0" applyNumberFormat="1"/>
    <xf numFmtId="164" fontId="7" fillId="0" borderId="0" xfId="3" applyNumberFormat="1"/>
    <xf numFmtId="164" fontId="7" fillId="18" borderId="6" xfId="3" applyNumberFormat="1" applyFill="1" applyBorder="1"/>
    <xf numFmtId="164" fontId="6" fillId="18" borderId="6" xfId="3" applyNumberFormat="1" applyFont="1" applyFill="1" applyBorder="1"/>
    <xf numFmtId="164" fontId="14" fillId="0" borderId="0" xfId="0" applyNumberFormat="1" applyFont="1"/>
    <xf numFmtId="0" fontId="18" fillId="0" borderId="5" xfId="0" applyFont="1" applyBorder="1"/>
    <xf numFmtId="164" fontId="18" fillId="0" borderId="5" xfId="0" applyNumberFormat="1" applyFont="1" applyBorder="1"/>
    <xf numFmtId="17" fontId="0" fillId="0" borderId="5" xfId="0" applyNumberFormat="1" applyBorder="1"/>
    <xf numFmtId="0" fontId="28" fillId="0" borderId="0" xfId="0" applyFont="1"/>
    <xf numFmtId="0" fontId="28" fillId="0" borderId="5" xfId="0" applyFont="1" applyBorder="1"/>
    <xf numFmtId="0" fontId="9" fillId="2" borderId="12" xfId="0" applyFont="1" applyFill="1" applyBorder="1"/>
    <xf numFmtId="0" fontId="30" fillId="0" borderId="0" xfId="0" applyFont="1"/>
    <xf numFmtId="0" fontId="30" fillId="0" borderId="5" xfId="0" applyFont="1" applyBorder="1"/>
    <xf numFmtId="0" fontId="0" fillId="2" borderId="12" xfId="0" applyFill="1" applyBorder="1"/>
    <xf numFmtId="0" fontId="19" fillId="21" borderId="0" xfId="0" applyFont="1" applyFill="1"/>
    <xf numFmtId="0" fontId="20" fillId="21" borderId="0" xfId="0" applyFont="1" applyFill="1"/>
    <xf numFmtId="0" fontId="19" fillId="21" borderId="0" xfId="3" applyFont="1" applyFill="1"/>
    <xf numFmtId="0" fontId="9" fillId="21" borderId="0" xfId="0" applyFont="1" applyFill="1"/>
    <xf numFmtId="165" fontId="21" fillId="21" borderId="0" xfId="1" applyFont="1" applyFill="1"/>
    <xf numFmtId="165" fontId="21" fillId="21" borderId="0" xfId="1" applyFont="1" applyFill="1" applyBorder="1"/>
    <xf numFmtId="165" fontId="21" fillId="18" borderId="10" xfId="0" applyNumberFormat="1" applyFont="1" applyFill="1" applyBorder="1"/>
    <xf numFmtId="165" fontId="21" fillId="18" borderId="8" xfId="0" applyNumberFormat="1" applyFont="1" applyFill="1" applyBorder="1"/>
    <xf numFmtId="44" fontId="21" fillId="18" borderId="8" xfId="0" applyNumberFormat="1" applyFont="1" applyFill="1" applyBorder="1"/>
    <xf numFmtId="0" fontId="33" fillId="0" borderId="0" xfId="0" applyFont="1"/>
    <xf numFmtId="0" fontId="33" fillId="0" borderId="5" xfId="0" applyFont="1" applyBorder="1"/>
    <xf numFmtId="164" fontId="20" fillId="18" borderId="0" xfId="0" applyNumberFormat="1" applyFont="1" applyFill="1"/>
    <xf numFmtId="165" fontId="21" fillId="18" borderId="9" xfId="1" applyFont="1" applyFill="1" applyBorder="1"/>
    <xf numFmtId="0" fontId="11" fillId="2" borderId="12" xfId="0" applyFont="1" applyFill="1" applyBorder="1"/>
    <xf numFmtId="0" fontId="24" fillId="2" borderId="12" xfId="0" applyFont="1" applyFill="1" applyBorder="1"/>
    <xf numFmtId="14" fontId="11" fillId="2" borderId="12" xfId="0" applyNumberFormat="1" applyFont="1" applyFill="1" applyBorder="1"/>
    <xf numFmtId="164" fontId="0" fillId="18" borderId="0" xfId="0" applyNumberFormat="1" applyFill="1"/>
    <xf numFmtId="17" fontId="0" fillId="0" borderId="0" xfId="0" applyNumberFormat="1"/>
    <xf numFmtId="165" fontId="20" fillId="18" borderId="0" xfId="1" applyFont="1" applyFill="1"/>
    <xf numFmtId="0" fontId="35" fillId="2" borderId="12" xfId="0" applyFont="1" applyFill="1" applyBorder="1"/>
    <xf numFmtId="165" fontId="0" fillId="0" borderId="0" xfId="0" applyNumberFormat="1"/>
    <xf numFmtId="165" fontId="0" fillId="23" borderId="6" xfId="1" applyFont="1" applyFill="1" applyBorder="1"/>
    <xf numFmtId="14" fontId="7" fillId="18" borderId="6" xfId="3" applyNumberFormat="1" applyFill="1" applyBorder="1"/>
    <xf numFmtId="0" fontId="18" fillId="18" borderId="0" xfId="3" applyFont="1" applyFill="1"/>
    <xf numFmtId="0" fontId="11" fillId="18" borderId="0" xfId="3" applyFont="1" applyFill="1"/>
    <xf numFmtId="0" fontId="7" fillId="18" borderId="0" xfId="3" applyFill="1"/>
    <xf numFmtId="164" fontId="7" fillId="18" borderId="0" xfId="3" applyNumberFormat="1" applyFill="1"/>
    <xf numFmtId="0" fontId="14" fillId="18" borderId="0" xfId="3" applyFont="1" applyFill="1"/>
    <xf numFmtId="0" fontId="25" fillId="20" borderId="6" xfId="3" applyFont="1" applyFill="1" applyBorder="1" applyProtection="1">
      <protection locked="0"/>
    </xf>
    <xf numFmtId="9" fontId="25" fillId="20" borderId="6" xfId="2" applyFont="1" applyFill="1" applyBorder="1" applyProtection="1">
      <protection locked="0"/>
    </xf>
    <xf numFmtId="0" fontId="25" fillId="20" borderId="7" xfId="3" applyFont="1" applyFill="1" applyBorder="1" applyProtection="1">
      <protection locked="0"/>
    </xf>
    <xf numFmtId="164" fontId="25" fillId="20" borderId="6" xfId="1" applyNumberFormat="1" applyFont="1" applyFill="1" applyBorder="1" applyProtection="1">
      <protection locked="0"/>
    </xf>
    <xf numFmtId="164" fontId="25" fillId="20" borderId="7" xfId="1" applyNumberFormat="1" applyFont="1" applyFill="1" applyBorder="1" applyProtection="1">
      <protection locked="0"/>
    </xf>
    <xf numFmtId="164" fontId="29" fillId="20" borderId="6" xfId="0" applyNumberFormat="1" applyFont="1" applyFill="1" applyBorder="1" applyProtection="1">
      <protection locked="0"/>
    </xf>
    <xf numFmtId="164" fontId="29" fillId="18" borderId="6" xfId="0" applyNumberFormat="1" applyFont="1" applyFill="1" applyBorder="1" applyProtection="1">
      <protection locked="0"/>
    </xf>
    <xf numFmtId="14" fontId="29" fillId="20" borderId="6" xfId="0" applyNumberFormat="1" applyFont="1" applyFill="1" applyBorder="1" applyAlignment="1" applyProtection="1">
      <alignment horizontal="right"/>
      <protection locked="0"/>
    </xf>
    <xf numFmtId="165" fontId="32" fillId="20" borderId="6" xfId="1" applyFont="1" applyFill="1" applyBorder="1" applyProtection="1">
      <protection locked="0"/>
    </xf>
    <xf numFmtId="14" fontId="8" fillId="18" borderId="6" xfId="0" applyNumberFormat="1" applyFont="1" applyFill="1" applyBorder="1"/>
    <xf numFmtId="2" fontId="10" fillId="3" borderId="0" xfId="2" applyNumberFormat="1" applyFont="1" applyFill="1" applyBorder="1"/>
    <xf numFmtId="164" fontId="7" fillId="18" borderId="7" xfId="3" applyNumberFormat="1" applyFill="1" applyBorder="1"/>
    <xf numFmtId="164" fontId="6" fillId="18" borderId="10" xfId="3" applyNumberFormat="1" applyFont="1" applyFill="1" applyBorder="1"/>
    <xf numFmtId="17" fontId="0" fillId="19" borderId="6" xfId="0" applyNumberFormat="1" applyFill="1" applyBorder="1" applyProtection="1">
      <protection locked="0"/>
    </xf>
    <xf numFmtId="0" fontId="29" fillId="20" borderId="6" xfId="3" applyFont="1" applyFill="1" applyBorder="1" applyProtection="1">
      <protection locked="0"/>
    </xf>
    <xf numFmtId="0" fontId="29" fillId="19" borderId="6" xfId="3" applyFont="1" applyFill="1" applyBorder="1" applyProtection="1">
      <protection locked="0"/>
    </xf>
    <xf numFmtId="165" fontId="37" fillId="24" borderId="6" xfId="1" applyFont="1" applyFill="1" applyBorder="1" applyAlignment="1" applyProtection="1">
      <alignment horizontal="left" vertical="top"/>
      <protection locked="0"/>
    </xf>
    <xf numFmtId="0" fontId="0" fillId="0" borderId="0" xfId="0" applyProtection="1">
      <protection locked="0"/>
    </xf>
    <xf numFmtId="0" fontId="0" fillId="18" borderId="0" xfId="0" applyFill="1" applyProtection="1">
      <protection locked="0"/>
    </xf>
    <xf numFmtId="0" fontId="0" fillId="2" borderId="0" xfId="0" applyFill="1"/>
    <xf numFmtId="0" fontId="29" fillId="20" borderId="4" xfId="3" applyFont="1" applyFill="1" applyBorder="1" applyProtection="1">
      <protection locked="0"/>
    </xf>
    <xf numFmtId="14" fontId="29" fillId="20" borderId="6" xfId="0" applyNumberFormat="1" applyFont="1" applyFill="1" applyBorder="1" applyProtection="1">
      <protection locked="0"/>
    </xf>
    <xf numFmtId="164" fontId="29" fillId="20" borderId="0" xfId="0" applyNumberFormat="1" applyFont="1" applyFill="1" applyProtection="1">
      <protection locked="0"/>
    </xf>
    <xf numFmtId="0" fontId="14" fillId="20" borderId="6" xfId="0" applyFont="1" applyFill="1" applyBorder="1" applyProtection="1">
      <protection locked="0"/>
    </xf>
    <xf numFmtId="0" fontId="0" fillId="20" borderId="6" xfId="0" applyFill="1" applyBorder="1" applyProtection="1">
      <protection locked="0"/>
    </xf>
    <xf numFmtId="164" fontId="7" fillId="20" borderId="6" xfId="3" applyNumberFormat="1" applyFill="1" applyBorder="1"/>
    <xf numFmtId="0" fontId="0" fillId="0" borderId="16" xfId="0" applyBorder="1"/>
    <xf numFmtId="17" fontId="0" fillId="22" borderId="0" xfId="0" applyNumberFormat="1" applyFill="1"/>
    <xf numFmtId="0" fontId="0" fillId="0" borderId="17" xfId="0" applyBorder="1"/>
    <xf numFmtId="0" fontId="9" fillId="0" borderId="16" xfId="0" applyFont="1" applyBorder="1"/>
    <xf numFmtId="9" fontId="0" fillId="0" borderId="0" xfId="2" applyFont="1" applyBorder="1" applyAlignment="1">
      <alignment horizontal="center"/>
    </xf>
    <xf numFmtId="0" fontId="0" fillId="0" borderId="18" xfId="0" applyBorder="1"/>
    <xf numFmtId="165" fontId="0" fillId="0" borderId="12" xfId="0" applyNumberFormat="1" applyBorder="1"/>
    <xf numFmtId="0" fontId="0" fillId="0" borderId="19" xfId="0" applyBorder="1"/>
    <xf numFmtId="165" fontId="0" fillId="0" borderId="0" xfId="1" applyFont="1"/>
    <xf numFmtId="0" fontId="0" fillId="25" borderId="0" xfId="0" applyFill="1"/>
    <xf numFmtId="0" fontId="8" fillId="25" borderId="0" xfId="0" applyFont="1" applyFill="1"/>
    <xf numFmtId="164" fontId="0" fillId="25" borderId="0" xfId="0" applyNumberFormat="1" applyFill="1"/>
    <xf numFmtId="0" fontId="9" fillId="25" borderId="0" xfId="0" applyFont="1" applyFill="1"/>
    <xf numFmtId="0" fontId="0" fillId="25" borderId="0" xfId="0" applyFill="1" applyProtection="1">
      <protection locked="0"/>
    </xf>
    <xf numFmtId="0" fontId="14" fillId="25" borderId="0" xfId="3" applyFont="1" applyFill="1"/>
    <xf numFmtId="0" fontId="18" fillId="25" borderId="0" xfId="3" applyFont="1" applyFill="1"/>
    <xf numFmtId="0" fontId="11" fillId="25" borderId="0" xfId="3" applyFont="1" applyFill="1"/>
    <xf numFmtId="0" fontId="7" fillId="25" borderId="0" xfId="3" applyFill="1"/>
    <xf numFmtId="164" fontId="7" fillId="25" borderId="0" xfId="3" applyNumberFormat="1" applyFill="1"/>
    <xf numFmtId="0" fontId="6" fillId="25" borderId="0" xfId="3" applyFont="1" applyFill="1"/>
    <xf numFmtId="0" fontId="0" fillId="25" borderId="5" xfId="0" applyFill="1" applyBorder="1"/>
    <xf numFmtId="0" fontId="11" fillId="25" borderId="5" xfId="3" applyFont="1" applyFill="1" applyBorder="1"/>
    <xf numFmtId="0" fontId="7" fillId="25" borderId="5" xfId="3" applyFill="1" applyBorder="1"/>
    <xf numFmtId="164" fontId="7" fillId="25" borderId="5" xfId="3" applyNumberFormat="1" applyFill="1" applyBorder="1"/>
    <xf numFmtId="0" fontId="14" fillId="25" borderId="5" xfId="3" applyFont="1" applyFill="1" applyBorder="1"/>
    <xf numFmtId="0" fontId="39" fillId="25" borderId="5" xfId="0" applyFont="1" applyFill="1" applyBorder="1"/>
    <xf numFmtId="0" fontId="39" fillId="25" borderId="0" xfId="0" applyFont="1" applyFill="1"/>
    <xf numFmtId="0" fontId="24" fillId="25" borderId="0" xfId="3" applyFont="1" applyFill="1"/>
    <xf numFmtId="0" fontId="17" fillId="25" borderId="0" xfId="3" applyFont="1" applyFill="1"/>
    <xf numFmtId="0" fontId="17" fillId="25" borderId="5" xfId="3" applyFont="1" applyFill="1" applyBorder="1"/>
    <xf numFmtId="0" fontId="12" fillId="25" borderId="5" xfId="3" applyFont="1" applyFill="1" applyBorder="1"/>
    <xf numFmtId="164" fontId="12" fillId="25" borderId="5" xfId="3" applyNumberFormat="1" applyFont="1" applyFill="1" applyBorder="1"/>
    <xf numFmtId="0" fontId="11" fillId="25" borderId="5" xfId="0" applyFont="1" applyFill="1" applyBorder="1"/>
    <xf numFmtId="0" fontId="18" fillId="25" borderId="1" xfId="3" applyFont="1" applyFill="1" applyBorder="1"/>
    <xf numFmtId="0" fontId="11" fillId="25" borderId="9" xfId="0" applyFont="1" applyFill="1" applyBorder="1"/>
    <xf numFmtId="0" fontId="22" fillId="25" borderId="9" xfId="0" applyFont="1" applyFill="1" applyBorder="1"/>
    <xf numFmtId="0" fontId="39" fillId="25" borderId="9" xfId="0" applyFont="1" applyFill="1" applyBorder="1"/>
    <xf numFmtId="164" fontId="11" fillId="25" borderId="5" xfId="0" applyNumberFormat="1" applyFont="1" applyFill="1" applyBorder="1"/>
    <xf numFmtId="0" fontId="40" fillId="25" borderId="0" xfId="0" applyFont="1" applyFill="1"/>
    <xf numFmtId="0" fontId="39" fillId="25" borderId="0" xfId="0" applyFont="1" applyFill="1" applyAlignment="1">
      <alignment horizontal="left"/>
    </xf>
    <xf numFmtId="164" fontId="25" fillId="19" borderId="6" xfId="3" applyNumberFormat="1" applyFont="1" applyFill="1" applyBorder="1" applyAlignment="1" applyProtection="1">
      <alignment horizontal="right"/>
      <protection locked="0"/>
    </xf>
    <xf numFmtId="0" fontId="0" fillId="26" borderId="0" xfId="0" applyFill="1"/>
    <xf numFmtId="0" fontId="19" fillId="26" borderId="0" xfId="0" applyFont="1" applyFill="1"/>
    <xf numFmtId="0" fontId="20" fillId="26" borderId="0" xfId="0" applyFont="1" applyFill="1"/>
    <xf numFmtId="0" fontId="19" fillId="26" borderId="0" xfId="3" applyFont="1" applyFill="1"/>
    <xf numFmtId="0" fontId="0" fillId="26" borderId="12" xfId="0" applyFill="1" applyBorder="1"/>
    <xf numFmtId="0" fontId="9" fillId="26" borderId="0" xfId="0" applyFont="1" applyFill="1"/>
    <xf numFmtId="0" fontId="20" fillId="26" borderId="0" xfId="3" applyFont="1" applyFill="1"/>
    <xf numFmtId="165" fontId="21" fillId="26" borderId="0" xfId="1" applyFont="1" applyFill="1" applyBorder="1"/>
    <xf numFmtId="0" fontId="20" fillId="26" borderId="9" xfId="0" applyFont="1" applyFill="1" applyBorder="1"/>
    <xf numFmtId="0" fontId="19" fillId="26" borderId="9" xfId="3" applyFont="1" applyFill="1" applyBorder="1"/>
    <xf numFmtId="0" fontId="19" fillId="26" borderId="9" xfId="0" applyFont="1" applyFill="1" applyBorder="1"/>
    <xf numFmtId="0" fontId="39" fillId="26" borderId="0" xfId="0" applyFont="1" applyFill="1"/>
    <xf numFmtId="0" fontId="41" fillId="26" borderId="0" xfId="0" applyFont="1" applyFill="1"/>
    <xf numFmtId="0" fontId="42" fillId="26" borderId="0" xfId="0" applyFont="1" applyFill="1"/>
    <xf numFmtId="0" fontId="41" fillId="26" borderId="5" xfId="0" applyFont="1" applyFill="1" applyBorder="1"/>
    <xf numFmtId="0" fontId="42" fillId="26" borderId="5" xfId="0" applyFont="1" applyFill="1" applyBorder="1"/>
    <xf numFmtId="0" fontId="39" fillId="26" borderId="5" xfId="0" applyFont="1" applyFill="1" applyBorder="1"/>
    <xf numFmtId="0" fontId="19" fillId="2" borderId="0" xfId="0" applyFont="1" applyFill="1"/>
    <xf numFmtId="0" fontId="20" fillId="2" borderId="0" xfId="0" applyFont="1" applyFill="1"/>
    <xf numFmtId="168" fontId="19" fillId="2" borderId="12" xfId="0" applyNumberFormat="1" applyFont="1" applyFill="1" applyBorder="1"/>
    <xf numFmtId="0" fontId="8" fillId="26" borderId="0" xfId="0" applyFont="1" applyFill="1"/>
    <xf numFmtId="0" fontId="36" fillId="18" borderId="0" xfId="0" applyFont="1" applyFill="1"/>
    <xf numFmtId="0" fontId="20" fillId="18" borderId="0" xfId="0" applyFont="1" applyFill="1"/>
    <xf numFmtId="165" fontId="9" fillId="18" borderId="9" xfId="0" applyNumberFormat="1" applyFont="1" applyFill="1" applyBorder="1"/>
    <xf numFmtId="0" fontId="22" fillId="26" borderId="0" xfId="0" applyFont="1" applyFill="1"/>
    <xf numFmtId="165" fontId="22" fillId="26" borderId="0" xfId="1" applyFont="1" applyFill="1"/>
    <xf numFmtId="0" fontId="6" fillId="26" borderId="0" xfId="0" applyFont="1" applyFill="1"/>
    <xf numFmtId="0" fontId="10" fillId="26" borderId="0" xfId="0" applyFont="1" applyFill="1"/>
    <xf numFmtId="43" fontId="10" fillId="26" borderId="0" xfId="0" applyNumberFormat="1" applyFont="1" applyFill="1"/>
    <xf numFmtId="166" fontId="10" fillId="26" borderId="0" xfId="0" applyNumberFormat="1" applyFont="1" applyFill="1"/>
    <xf numFmtId="0" fontId="9" fillId="18" borderId="0" xfId="0" applyFont="1" applyFill="1"/>
    <xf numFmtId="166" fontId="13" fillId="18" borderId="6" xfId="0" applyNumberFormat="1" applyFont="1" applyFill="1" applyBorder="1"/>
    <xf numFmtId="166" fontId="0" fillId="18" borderId="6" xfId="0" applyNumberFormat="1" applyFill="1" applyBorder="1"/>
    <xf numFmtId="166" fontId="0" fillId="18" borderId="6" xfId="0" applyNumberFormat="1" applyFill="1" applyBorder="1" applyProtection="1">
      <protection locked="0"/>
    </xf>
    <xf numFmtId="165" fontId="34" fillId="18" borderId="6" xfId="1" applyFont="1" applyFill="1" applyBorder="1" applyProtection="1">
      <protection locked="0"/>
    </xf>
    <xf numFmtId="165" fontId="43" fillId="18" borderId="10" xfId="0" applyNumberFormat="1" applyFont="1" applyFill="1" applyBorder="1"/>
    <xf numFmtId="0" fontId="30" fillId="26" borderId="0" xfId="0" applyFont="1" applyFill="1"/>
    <xf numFmtId="17" fontId="42" fillId="26" borderId="5" xfId="0" applyNumberFormat="1" applyFont="1" applyFill="1" applyBorder="1"/>
    <xf numFmtId="0" fontId="11" fillId="27" borderId="13" xfId="0" applyFont="1" applyFill="1" applyBorder="1"/>
    <xf numFmtId="0" fontId="11" fillId="27" borderId="14" xfId="0" applyFont="1" applyFill="1" applyBorder="1"/>
    <xf numFmtId="14" fontId="11" fillId="27" borderId="14" xfId="0" applyNumberFormat="1" applyFont="1" applyFill="1" applyBorder="1"/>
    <xf numFmtId="0" fontId="11" fillId="27" borderId="15" xfId="0" applyFont="1" applyFill="1" applyBorder="1"/>
    <xf numFmtId="164" fontId="0" fillId="0" borderId="16" xfId="0" applyNumberFormat="1" applyBorder="1"/>
    <xf numFmtId="14" fontId="0" fillId="0" borderId="0" xfId="0" applyNumberFormat="1"/>
    <xf numFmtId="165" fontId="0" fillId="18" borderId="0" xfId="1" applyFont="1" applyFill="1" applyBorder="1"/>
    <xf numFmtId="169" fontId="0" fillId="18" borderId="0" xfId="1" applyNumberFormat="1" applyFont="1" applyFill="1" applyBorder="1"/>
    <xf numFmtId="0" fontId="11" fillId="25" borderId="0" xfId="0" applyFont="1" applyFill="1"/>
    <xf numFmtId="164" fontId="31" fillId="20" borderId="6" xfId="33" applyNumberFormat="1" applyFill="1" applyBorder="1" applyProtection="1">
      <protection locked="0"/>
    </xf>
    <xf numFmtId="0" fontId="18" fillId="2" borderId="0" xfId="3" applyFont="1" applyFill="1"/>
    <xf numFmtId="0" fontId="11" fillId="2" borderId="0" xfId="3" applyFont="1" applyFill="1"/>
    <xf numFmtId="0" fontId="7" fillId="2" borderId="0" xfId="3" applyFill="1"/>
    <xf numFmtId="164" fontId="7" fillId="2" borderId="0" xfId="3" applyNumberFormat="1" applyFill="1"/>
    <xf numFmtId="0" fontId="14" fillId="2" borderId="0" xfId="3" applyFont="1" applyFill="1"/>
    <xf numFmtId="0" fontId="18" fillId="2" borderId="5" xfId="3" applyFont="1" applyFill="1" applyBorder="1"/>
    <xf numFmtId="0" fontId="0" fillId="2" borderId="5" xfId="0" applyFill="1" applyBorder="1"/>
    <xf numFmtId="0" fontId="11" fillId="2" borderId="5" xfId="3" applyFont="1" applyFill="1" applyBorder="1"/>
    <xf numFmtId="0" fontId="7" fillId="2" borderId="5" xfId="3" applyFill="1" applyBorder="1"/>
    <xf numFmtId="164" fontId="7" fillId="2" borderId="5" xfId="3" applyNumberFormat="1" applyFill="1" applyBorder="1"/>
    <xf numFmtId="0" fontId="14" fillId="2" borderId="5" xfId="3" applyFont="1" applyFill="1" applyBorder="1"/>
    <xf numFmtId="0" fontId="8" fillId="2" borderId="12" xfId="0" applyFont="1" applyFill="1" applyBorder="1"/>
    <xf numFmtId="0" fontId="11" fillId="31" borderId="12" xfId="0" applyFont="1" applyFill="1" applyBorder="1"/>
    <xf numFmtId="0" fontId="22" fillId="25" borderId="0" xfId="0" applyFont="1" applyFill="1" applyAlignment="1">
      <alignment horizontal="left"/>
    </xf>
    <xf numFmtId="0" fontId="22" fillId="25" borderId="20" xfId="0" applyFont="1" applyFill="1" applyBorder="1" applyAlignment="1">
      <alignment horizontal="left"/>
    </xf>
    <xf numFmtId="0" fontId="1" fillId="25" borderId="0" xfId="3" applyFont="1" applyFill="1"/>
    <xf numFmtId="0" fontId="44" fillId="0" borderId="0" xfId="0" applyFont="1"/>
    <xf numFmtId="0" fontId="45" fillId="0" borderId="0" xfId="0" applyFont="1"/>
    <xf numFmtId="0" fontId="48" fillId="0" borderId="0" xfId="0" applyFont="1"/>
    <xf numFmtId="0" fontId="49" fillId="0" borderId="0" xfId="0" applyFont="1"/>
    <xf numFmtId="0" fontId="50" fillId="17" borderId="0" xfId="0" applyFont="1" applyFill="1"/>
    <xf numFmtId="0" fontId="48" fillId="20" borderId="6" xfId="0" applyFont="1" applyFill="1" applyBorder="1"/>
    <xf numFmtId="0" fontId="48" fillId="19" borderId="0" xfId="0" applyFont="1" applyFill="1"/>
    <xf numFmtId="0" fontId="48" fillId="19" borderId="6" xfId="0" applyFont="1" applyFill="1" applyBorder="1"/>
    <xf numFmtId="0" fontId="48" fillId="2" borderId="0" xfId="0" applyFont="1" applyFill="1"/>
    <xf numFmtId="0" fontId="48" fillId="18" borderId="6" xfId="0" applyFont="1" applyFill="1" applyBorder="1"/>
    <xf numFmtId="0" fontId="48" fillId="21" borderId="0" xfId="0" applyFont="1" applyFill="1"/>
    <xf numFmtId="0" fontId="51" fillId="0" borderId="0" xfId="0" applyFont="1"/>
    <xf numFmtId="0" fontId="49" fillId="0" borderId="0" xfId="0" applyFont="1" applyAlignment="1">
      <alignment vertical="center"/>
    </xf>
    <xf numFmtId="0" fontId="48" fillId="0" borderId="0" xfId="0" applyFont="1" applyAlignment="1">
      <alignment vertical="center"/>
    </xf>
    <xf numFmtId="0" fontId="51" fillId="0" borderId="0" xfId="0" applyFont="1" applyAlignment="1">
      <alignment vertical="center"/>
    </xf>
    <xf numFmtId="0" fontId="48" fillId="0" borderId="0" xfId="0" applyFont="1" applyAlignment="1">
      <alignment horizontal="left" vertical="center" indent="4"/>
    </xf>
    <xf numFmtId="0" fontId="52" fillId="0" borderId="0" xfId="0" applyFont="1"/>
    <xf numFmtId="0" fontId="53" fillId="0" borderId="0" xfId="0" applyFont="1"/>
    <xf numFmtId="0" fontId="57" fillId="0" borderId="0" xfId="0" applyFont="1"/>
    <xf numFmtId="0" fontId="47" fillId="29" borderId="0" xfId="34" applyFont="1" applyFill="1"/>
    <xf numFmtId="0" fontId="48" fillId="29" borderId="0" xfId="34" applyFont="1" applyFill="1"/>
    <xf numFmtId="0" fontId="48" fillId="29" borderId="0" xfId="34" applyFont="1" applyFill="1" applyAlignment="1">
      <alignment horizontal="center"/>
    </xf>
    <xf numFmtId="44" fontId="48" fillId="29" borderId="0" xfId="35" applyFont="1" applyFill="1" applyBorder="1" applyAlignment="1">
      <alignment horizontal="center"/>
    </xf>
    <xf numFmtId="0" fontId="47" fillId="29" borderId="0" xfId="34" applyFont="1" applyFill="1" applyAlignment="1">
      <alignment horizontal="right"/>
    </xf>
    <xf numFmtId="0" fontId="59" fillId="17" borderId="6" xfId="34" applyFont="1" applyFill="1" applyBorder="1" applyAlignment="1">
      <alignment horizontal="center" vertical="center" wrapText="1"/>
    </xf>
    <xf numFmtId="0" fontId="59" fillId="17" borderId="6" xfId="34" applyFont="1" applyFill="1" applyBorder="1" applyAlignment="1">
      <alignment horizontal="right" vertical="center"/>
    </xf>
    <xf numFmtId="0" fontId="48" fillId="29" borderId="0" xfId="34" applyFont="1" applyFill="1" applyAlignment="1">
      <alignment horizontal="right"/>
    </xf>
    <xf numFmtId="0" fontId="47" fillId="30" borderId="6" xfId="34" applyFont="1" applyFill="1" applyBorder="1" applyAlignment="1">
      <alignment horizontal="center"/>
    </xf>
    <xf numFmtId="14" fontId="48" fillId="30" borderId="6" xfId="34" applyNumberFormat="1" applyFont="1" applyFill="1" applyBorder="1"/>
    <xf numFmtId="0" fontId="48" fillId="30" borderId="6" xfId="34" applyFont="1" applyFill="1" applyBorder="1"/>
    <xf numFmtId="44" fontId="48" fillId="30" borderId="6" xfId="35" applyFont="1" applyFill="1" applyBorder="1"/>
    <xf numFmtId="44" fontId="48" fillId="18" borderId="6" xfId="35" applyFont="1" applyFill="1" applyBorder="1"/>
    <xf numFmtId="44" fontId="48" fillId="18" borderId="7" xfId="35" applyFont="1" applyFill="1" applyBorder="1"/>
    <xf numFmtId="44" fontId="48" fillId="30" borderId="7" xfId="35" applyFont="1" applyFill="1" applyBorder="1"/>
    <xf numFmtId="0" fontId="47" fillId="29" borderId="0" xfId="34" applyFont="1" applyFill="1" applyAlignment="1">
      <alignment horizontal="center"/>
    </xf>
    <xf numFmtId="14" fontId="48" fillId="29" borderId="0" xfId="34" applyNumberFormat="1" applyFont="1" applyFill="1"/>
    <xf numFmtId="44" fontId="48" fillId="29" borderId="0" xfId="35" applyFont="1" applyFill="1" applyBorder="1"/>
    <xf numFmtId="44" fontId="59" fillId="17" borderId="21" xfId="35" applyFont="1" applyFill="1" applyBorder="1" applyAlignment="1">
      <alignment horizontal="right"/>
    </xf>
    <xf numFmtId="44" fontId="50" fillId="17" borderId="21" xfId="35" applyFont="1" applyFill="1" applyBorder="1"/>
    <xf numFmtId="0" fontId="47" fillId="18" borderId="0" xfId="34" applyFont="1" applyFill="1"/>
    <xf numFmtId="0" fontId="49" fillId="18" borderId="0" xfId="34" applyFont="1" applyFill="1"/>
    <xf numFmtId="0" fontId="48" fillId="18" borderId="0" xfId="34" applyFont="1" applyFill="1"/>
    <xf numFmtId="0" fontId="48" fillId="18" borderId="0" xfId="34" applyFont="1" applyFill="1" applyAlignment="1">
      <alignment horizontal="center"/>
    </xf>
    <xf numFmtId="44" fontId="48" fillId="18" borderId="0" xfId="35" applyFont="1" applyFill="1" applyBorder="1" applyAlignment="1">
      <alignment horizontal="center"/>
    </xf>
    <xf numFmtId="0" fontId="47" fillId="18" borderId="0" xfId="34" applyFont="1" applyFill="1" applyAlignment="1">
      <alignment horizontal="right"/>
    </xf>
    <xf numFmtId="0" fontId="48" fillId="18" borderId="0" xfId="34" applyFont="1" applyFill="1" applyAlignment="1">
      <alignment horizontal="right"/>
    </xf>
    <xf numFmtId="0" fontId="47" fillId="18" borderId="0" xfId="34" applyFont="1" applyFill="1" applyAlignment="1">
      <alignment horizontal="center"/>
    </xf>
    <xf numFmtId="14" fontId="48" fillId="18" borderId="0" xfId="34" applyNumberFormat="1" applyFont="1" applyFill="1"/>
    <xf numFmtId="44" fontId="48" fillId="18" borderId="0" xfId="35" applyFont="1" applyFill="1" applyBorder="1"/>
    <xf numFmtId="44" fontId="59" fillId="17" borderId="21" xfId="35" applyFont="1" applyFill="1" applyBorder="1"/>
    <xf numFmtId="0" fontId="49" fillId="29" borderId="0" xfId="34" applyFont="1" applyFill="1"/>
    <xf numFmtId="0" fontId="44" fillId="26" borderId="0" xfId="0" applyFont="1" applyFill="1"/>
    <xf numFmtId="0" fontId="54" fillId="26" borderId="0" xfId="0" applyFont="1" applyFill="1"/>
    <xf numFmtId="0" fontId="55" fillId="26" borderId="0" xfId="0" applyFont="1" applyFill="1"/>
    <xf numFmtId="0" fontId="45" fillId="2" borderId="12" xfId="0" applyFont="1" applyFill="1" applyBorder="1"/>
    <xf numFmtId="0" fontId="44" fillId="2" borderId="12" xfId="0" applyFont="1" applyFill="1" applyBorder="1"/>
    <xf numFmtId="0" fontId="46" fillId="26" borderId="0" xfId="0" applyFont="1" applyFill="1"/>
    <xf numFmtId="0" fontId="60" fillId="26" borderId="0" xfId="0" applyFont="1" applyFill="1"/>
    <xf numFmtId="0" fontId="61" fillId="26" borderId="0" xfId="0" applyFont="1" applyFill="1"/>
    <xf numFmtId="0" fontId="60" fillId="26" borderId="5" xfId="0" applyFont="1" applyFill="1" applyBorder="1"/>
    <xf numFmtId="0" fontId="61" fillId="26" borderId="5" xfId="0" applyFont="1" applyFill="1" applyBorder="1"/>
    <xf numFmtId="0" fontId="46" fillId="26" borderId="5" xfId="0" applyFont="1" applyFill="1" applyBorder="1"/>
    <xf numFmtId="17" fontId="61" fillId="26" borderId="5" xfId="0" applyNumberFormat="1" applyFont="1" applyFill="1" applyBorder="1"/>
    <xf numFmtId="0" fontId="49" fillId="26" borderId="0" xfId="0" applyFont="1" applyFill="1"/>
    <xf numFmtId="0" fontId="49" fillId="2" borderId="0" xfId="0" applyFont="1" applyFill="1"/>
    <xf numFmtId="168" fontId="49" fillId="2" borderId="12" xfId="0" applyNumberFormat="1" applyFont="1" applyFill="1" applyBorder="1"/>
    <xf numFmtId="0" fontId="48" fillId="26" borderId="0" xfId="0" applyFont="1" applyFill="1"/>
    <xf numFmtId="0" fontId="62" fillId="18" borderId="0" xfId="0" applyFont="1" applyFill="1"/>
    <xf numFmtId="0" fontId="48" fillId="18" borderId="0" xfId="0" applyFont="1" applyFill="1"/>
    <xf numFmtId="164" fontId="48" fillId="18" borderId="0" xfId="0" applyNumberFormat="1" applyFont="1" applyFill="1"/>
    <xf numFmtId="165" fontId="48" fillId="3" borderId="6" xfId="0" applyNumberFormat="1" applyFont="1" applyFill="1" applyBorder="1"/>
    <xf numFmtId="165" fontId="63" fillId="20" borderId="6" xfId="1" applyFont="1" applyFill="1" applyBorder="1" applyProtection="1">
      <protection locked="0"/>
    </xf>
    <xf numFmtId="0" fontId="48" fillId="26" borderId="9" xfId="0" applyFont="1" applyFill="1" applyBorder="1"/>
    <xf numFmtId="0" fontId="49" fillId="26" borderId="9" xfId="3" applyFont="1" applyFill="1" applyBorder="1"/>
    <xf numFmtId="165" fontId="51" fillId="18" borderId="9" xfId="1" applyFont="1" applyFill="1" applyBorder="1"/>
    <xf numFmtId="0" fontId="49" fillId="21" borderId="0" xfId="3" applyFont="1" applyFill="1"/>
    <xf numFmtId="0" fontId="49" fillId="21" borderId="0" xfId="0" applyFont="1" applyFill="1"/>
    <xf numFmtId="0" fontId="45" fillId="21" borderId="0" xfId="0" applyFont="1" applyFill="1"/>
    <xf numFmtId="165" fontId="51" fillId="21" borderId="0" xfId="1" applyFont="1" applyFill="1"/>
    <xf numFmtId="165" fontId="51" fillId="21" borderId="0" xfId="1" applyFont="1" applyFill="1" applyBorder="1"/>
    <xf numFmtId="0" fontId="48" fillId="26" borderId="0" xfId="3" applyFont="1" applyFill="1"/>
    <xf numFmtId="0" fontId="49" fillId="26" borderId="0" xfId="3" applyFont="1" applyFill="1"/>
    <xf numFmtId="165" fontId="51" fillId="26" borderId="0" xfId="1" applyFont="1" applyFill="1" applyBorder="1"/>
    <xf numFmtId="0" fontId="49" fillId="26" borderId="9" xfId="0" applyFont="1" applyFill="1" applyBorder="1"/>
    <xf numFmtId="165" fontId="45" fillId="18" borderId="9" xfId="0" applyNumberFormat="1" applyFont="1" applyFill="1" applyBorder="1"/>
    <xf numFmtId="165" fontId="51" fillId="18" borderId="10" xfId="0" applyNumberFormat="1" applyFont="1" applyFill="1" applyBorder="1"/>
    <xf numFmtId="0" fontId="44" fillId="18" borderId="0" xfId="0" applyFont="1" applyFill="1"/>
    <xf numFmtId="165" fontId="51" fillId="18" borderId="8" xfId="0" applyNumberFormat="1" applyFont="1" applyFill="1" applyBorder="1"/>
    <xf numFmtId="44" fontId="51" fillId="18" borderId="8" xfId="0" applyNumberFormat="1" applyFont="1" applyFill="1" applyBorder="1"/>
    <xf numFmtId="0" fontId="49" fillId="0" borderId="0" xfId="3" applyFont="1"/>
    <xf numFmtId="44" fontId="44" fillId="0" borderId="0" xfId="0" applyNumberFormat="1" applyFont="1"/>
    <xf numFmtId="0" fontId="44" fillId="26" borderId="12" xfId="0" applyFont="1" applyFill="1" applyBorder="1"/>
    <xf numFmtId="0" fontId="44" fillId="0" borderId="12" xfId="0" applyFont="1" applyBorder="1"/>
    <xf numFmtId="17" fontId="46" fillId="26" borderId="5" xfId="0" applyNumberFormat="1" applyFont="1" applyFill="1" applyBorder="1"/>
    <xf numFmtId="164" fontId="62" fillId="18" borderId="0" xfId="0" applyNumberFormat="1" applyFont="1" applyFill="1"/>
    <xf numFmtId="44" fontId="48" fillId="26" borderId="0" xfId="0" applyNumberFormat="1" applyFont="1" applyFill="1"/>
    <xf numFmtId="0" fontId="45" fillId="26" borderId="0" xfId="0" applyFont="1" applyFill="1"/>
    <xf numFmtId="0" fontId="64" fillId="0" borderId="0" xfId="0" applyFont="1"/>
    <xf numFmtId="0" fontId="65" fillId="0" borderId="12" xfId="0" applyFont="1" applyBorder="1"/>
    <xf numFmtId="0" fontId="56" fillId="22" borderId="0" xfId="0" applyFont="1" applyFill="1"/>
    <xf numFmtId="0" fontId="44" fillId="22" borderId="0" xfId="0" applyFont="1" applyFill="1"/>
    <xf numFmtId="0" fontId="65" fillId="22" borderId="0" xfId="0" applyFont="1" applyFill="1" applyAlignment="1">
      <alignment horizontal="right"/>
    </xf>
    <xf numFmtId="0" fontId="65" fillId="0" borderId="0" xfId="0" applyFont="1" applyAlignment="1">
      <alignment horizontal="right"/>
    </xf>
    <xf numFmtId="0" fontId="59" fillId="0" borderId="0" xfId="0" applyFont="1"/>
    <xf numFmtId="0" fontId="50" fillId="0" borderId="0" xfId="0" applyFont="1"/>
    <xf numFmtId="0" fontId="59" fillId="0" borderId="0" xfId="0" applyFont="1" applyAlignment="1">
      <alignment horizontal="right"/>
    </xf>
    <xf numFmtId="0" fontId="49" fillId="0" borderId="5" xfId="0" applyFont="1" applyBorder="1"/>
    <xf numFmtId="0" fontId="48" fillId="0" borderId="5" xfId="0" applyFont="1" applyBorder="1"/>
    <xf numFmtId="0" fontId="59" fillId="17" borderId="8" xfId="0" applyFont="1" applyFill="1" applyBorder="1" applyAlignment="1">
      <alignment horizontal="right"/>
    </xf>
    <xf numFmtId="0" fontId="66" fillId="0" borderId="0" xfId="0" applyFont="1"/>
    <xf numFmtId="0" fontId="48" fillId="19" borderId="6" xfId="0" applyFont="1" applyFill="1" applyBorder="1" applyProtection="1">
      <protection locked="0"/>
    </xf>
    <xf numFmtId="17" fontId="67" fillId="18" borderId="6" xfId="0" applyNumberFormat="1" applyFont="1" applyFill="1" applyBorder="1" applyAlignment="1">
      <alignment horizontal="right"/>
    </xf>
    <xf numFmtId="14" fontId="63" fillId="20" borderId="6" xfId="0" applyNumberFormat="1" applyFont="1" applyFill="1" applyBorder="1" applyAlignment="1" applyProtection="1">
      <alignment horizontal="right"/>
      <protection locked="0"/>
    </xf>
    <xf numFmtId="165" fontId="63" fillId="20" borderId="6" xfId="1" applyFont="1" applyFill="1" applyBorder="1" applyAlignment="1" applyProtection="1">
      <alignment horizontal="right"/>
      <protection locked="0"/>
    </xf>
    <xf numFmtId="165" fontId="48" fillId="0" borderId="6" xfId="1" applyFont="1" applyBorder="1" applyAlignment="1">
      <alignment horizontal="right"/>
    </xf>
    <xf numFmtId="0" fontId="63" fillId="20" borderId="6" xfId="0" applyFont="1" applyFill="1" applyBorder="1" applyAlignment="1" applyProtection="1">
      <alignment horizontal="right"/>
      <protection locked="0"/>
    </xf>
    <xf numFmtId="0" fontId="63" fillId="19" borderId="6" xfId="0" applyFont="1" applyFill="1" applyBorder="1" applyAlignment="1" applyProtection="1">
      <alignment horizontal="right"/>
      <protection locked="0"/>
    </xf>
    <xf numFmtId="0" fontId="45" fillId="0" borderId="9" xfId="0" applyFont="1" applyBorder="1"/>
    <xf numFmtId="0" fontId="48" fillId="0" borderId="9" xfId="0" applyFont="1" applyBorder="1"/>
    <xf numFmtId="0" fontId="44" fillId="0" borderId="9" xfId="0" applyFont="1" applyBorder="1"/>
    <xf numFmtId="0" fontId="64" fillId="18" borderId="10" xfId="0" applyFont="1" applyFill="1" applyBorder="1" applyAlignment="1">
      <alignment horizontal="right"/>
    </xf>
    <xf numFmtId="0" fontId="45" fillId="18" borderId="10" xfId="0" applyFont="1" applyFill="1" applyBorder="1"/>
    <xf numFmtId="165" fontId="49" fillId="18" borderId="10" xfId="1" applyFont="1" applyFill="1" applyBorder="1"/>
    <xf numFmtId="42" fontId="45" fillId="18" borderId="10" xfId="0" applyNumberFormat="1" applyFont="1" applyFill="1" applyBorder="1"/>
    <xf numFmtId="0" fontId="67" fillId="0" borderId="0" xfId="0" applyFont="1"/>
    <xf numFmtId="0" fontId="59" fillId="17" borderId="6" xfId="0" applyFont="1" applyFill="1" applyBorder="1" applyAlignment="1">
      <alignment horizontal="right"/>
    </xf>
    <xf numFmtId="0" fontId="65" fillId="0" borderId="0" xfId="0" applyFont="1"/>
    <xf numFmtId="0" fontId="45" fillId="0" borderId="1" xfId="0" applyFont="1" applyBorder="1"/>
    <xf numFmtId="0" fontId="48" fillId="0" borderId="1" xfId="0" applyFont="1" applyBorder="1"/>
    <xf numFmtId="0" fontId="44" fillId="0" borderId="1" xfId="0" applyFont="1" applyBorder="1"/>
    <xf numFmtId="0" fontId="64" fillId="18" borderId="7" xfId="0" applyFont="1" applyFill="1" applyBorder="1" applyAlignment="1">
      <alignment horizontal="right"/>
    </xf>
    <xf numFmtId="0" fontId="45" fillId="18" borderId="7" xfId="0" applyFont="1" applyFill="1" applyBorder="1"/>
    <xf numFmtId="165" fontId="49" fillId="18" borderId="7" xfId="1" applyFont="1" applyFill="1" applyBorder="1"/>
    <xf numFmtId="42" fontId="45" fillId="18" borderId="7" xfId="0" applyNumberFormat="1" applyFont="1" applyFill="1" applyBorder="1"/>
    <xf numFmtId="165" fontId="44" fillId="0" borderId="0" xfId="0" applyNumberFormat="1" applyFont="1"/>
    <xf numFmtId="0" fontId="48" fillId="30" borderId="0" xfId="0" applyFont="1" applyFill="1"/>
    <xf numFmtId="0" fontId="48" fillId="30" borderId="0" xfId="0" applyFont="1" applyFill="1" applyAlignment="1">
      <alignment horizontal="center"/>
    </xf>
    <xf numFmtId="0" fontId="48" fillId="30" borderId="0" xfId="0" applyFont="1" applyFill="1" applyAlignment="1">
      <alignment horizontal="right"/>
    </xf>
    <xf numFmtId="0" fontId="49" fillId="28" borderId="0" xfId="0" applyFont="1" applyFill="1" applyAlignment="1">
      <alignment horizontal="center" vertical="center"/>
    </xf>
    <xf numFmtId="0" fontId="48" fillId="30" borderId="0" xfId="0" applyFont="1" applyFill="1" applyAlignment="1">
      <alignment vertical="center"/>
    </xf>
    <xf numFmtId="0" fontId="59" fillId="17" borderId="7" xfId="0" applyFont="1" applyFill="1" applyBorder="1" applyAlignment="1">
      <alignment horizontal="center" vertical="center"/>
    </xf>
    <xf numFmtId="171" fontId="59" fillId="17" borderId="7" xfId="0" applyNumberFormat="1" applyFont="1" applyFill="1" applyBorder="1" applyAlignment="1">
      <alignment horizontal="right" vertical="center"/>
    </xf>
    <xf numFmtId="0" fontId="49" fillId="30" borderId="0" xfId="0" applyFont="1" applyFill="1" applyAlignment="1">
      <alignment horizontal="center" vertical="center"/>
    </xf>
    <xf numFmtId="171" fontId="48" fillId="30" borderId="0" xfId="0" applyNumberFormat="1" applyFont="1" applyFill="1" applyAlignment="1">
      <alignment horizontal="right" vertical="center"/>
    </xf>
    <xf numFmtId="17" fontId="49" fillId="30" borderId="0" xfId="0" applyNumberFormat="1" applyFont="1" applyFill="1" applyAlignment="1">
      <alignment horizontal="center" vertical="center"/>
    </xf>
    <xf numFmtId="8" fontId="48" fillId="30" borderId="0" xfId="0" applyNumberFormat="1" applyFont="1" applyFill="1" applyAlignment="1">
      <alignment horizontal="right" vertical="center"/>
    </xf>
    <xf numFmtId="0" fontId="49" fillId="30" borderId="22" xfId="0" applyFont="1" applyFill="1" applyBorder="1" applyAlignment="1">
      <alignment horizontal="center" vertical="center"/>
    </xf>
    <xf numFmtId="0" fontId="48" fillId="30" borderId="22" xfId="0" applyFont="1" applyFill="1" applyBorder="1" applyAlignment="1">
      <alignment horizontal="center" vertical="center"/>
    </xf>
    <xf numFmtId="171" fontId="48" fillId="30" borderId="22" xfId="0" applyNumberFormat="1" applyFont="1" applyFill="1" applyBorder="1" applyAlignment="1">
      <alignment horizontal="right" vertical="center"/>
    </xf>
    <xf numFmtId="0" fontId="48" fillId="30" borderId="0" xfId="0" applyFont="1" applyFill="1" applyAlignment="1">
      <alignment horizontal="center" vertical="center"/>
    </xf>
    <xf numFmtId="171" fontId="49" fillId="30" borderId="0" xfId="0" applyNumberFormat="1" applyFont="1" applyFill="1" applyAlignment="1">
      <alignment horizontal="right" vertical="center"/>
    </xf>
    <xf numFmtId="171" fontId="49" fillId="28" borderId="0" xfId="0" applyNumberFormat="1" applyFont="1" applyFill="1" applyAlignment="1">
      <alignment horizontal="right" vertical="center"/>
    </xf>
    <xf numFmtId="0" fontId="58" fillId="17" borderId="0" xfId="0" applyFont="1" applyFill="1" applyAlignment="1">
      <alignment horizontal="center" vertical="center"/>
    </xf>
    <xf numFmtId="171" fontId="58" fillId="17" borderId="0" xfId="0" applyNumberFormat="1" applyFont="1" applyFill="1" applyAlignment="1">
      <alignment horizontal="right" vertical="center"/>
    </xf>
    <xf numFmtId="0" fontId="0" fillId="0" borderId="0" xfId="0" applyAlignment="1">
      <alignment horizontal="center"/>
    </xf>
    <xf numFmtId="164" fontId="29" fillId="20" borderId="6" xfId="0" applyNumberFormat="1" applyFont="1" applyFill="1" applyBorder="1" applyAlignment="1" applyProtection="1">
      <alignment horizontal="center"/>
      <protection locked="0"/>
    </xf>
    <xf numFmtId="0" fontId="8" fillId="20" borderId="6" xfId="0" applyFont="1" applyFill="1" applyBorder="1" applyAlignment="1" applyProtection="1">
      <alignment horizontal="left"/>
      <protection locked="0"/>
    </xf>
    <xf numFmtId="0" fontId="38" fillId="20" borderId="2" xfId="3" applyFont="1" applyFill="1" applyBorder="1" applyAlignment="1" applyProtection="1">
      <alignment horizontal="left"/>
      <protection locked="0"/>
    </xf>
    <xf numFmtId="0" fontId="38" fillId="20" borderId="4" xfId="3" applyFont="1" applyFill="1" applyBorder="1" applyAlignment="1" applyProtection="1">
      <alignment horizontal="left"/>
      <protection locked="0"/>
    </xf>
    <xf numFmtId="0" fontId="6" fillId="2" borderId="2" xfId="3" applyFont="1" applyFill="1" applyBorder="1" applyAlignment="1">
      <alignment horizontal="center"/>
    </xf>
    <xf numFmtId="0" fontId="6" fillId="2" borderId="3" xfId="3" applyFont="1" applyFill="1" applyBorder="1" applyAlignment="1">
      <alignment horizontal="center"/>
    </xf>
    <xf numFmtId="0" fontId="6" fillId="2" borderId="4" xfId="3" applyFont="1" applyFill="1" applyBorder="1" applyAlignment="1">
      <alignment horizontal="center"/>
    </xf>
    <xf numFmtId="0" fontId="22" fillId="25" borderId="0" xfId="0" applyFont="1" applyFill="1" applyAlignment="1">
      <alignment horizontal="left"/>
    </xf>
    <xf numFmtId="0" fontId="22" fillId="25" borderId="20" xfId="0" applyFont="1" applyFill="1" applyBorder="1" applyAlignment="1">
      <alignment horizontal="left"/>
    </xf>
    <xf numFmtId="170" fontId="48" fillId="30" borderId="13" xfId="35" applyNumberFormat="1" applyFont="1" applyFill="1" applyBorder="1" applyAlignment="1">
      <alignment horizontal="center"/>
    </xf>
    <xf numFmtId="170" fontId="48" fillId="30" borderId="15" xfId="35" applyNumberFormat="1" applyFont="1" applyFill="1" applyBorder="1" applyAlignment="1">
      <alignment horizontal="center"/>
    </xf>
    <xf numFmtId="0" fontId="49" fillId="29" borderId="12" xfId="34" applyFont="1" applyFill="1" applyBorder="1" applyAlignment="1">
      <alignment horizontal="left"/>
    </xf>
    <xf numFmtId="0" fontId="48" fillId="30" borderId="13" xfId="34" applyFont="1" applyFill="1" applyBorder="1" applyAlignment="1">
      <alignment horizontal="center"/>
    </xf>
    <xf numFmtId="0" fontId="48" fillId="30" borderId="15" xfId="34" applyFont="1" applyFill="1" applyBorder="1" applyAlignment="1">
      <alignment horizontal="center"/>
    </xf>
    <xf numFmtId="0" fontId="49" fillId="29" borderId="14" xfId="34" applyFont="1" applyFill="1" applyBorder="1" applyAlignment="1">
      <alignment horizontal="left"/>
    </xf>
    <xf numFmtId="0" fontId="49" fillId="30" borderId="13" xfId="0" applyFont="1" applyFill="1" applyBorder="1" applyAlignment="1">
      <alignment horizontal="center" vertical="center"/>
    </xf>
    <xf numFmtId="0" fontId="49" fillId="30" borderId="14" xfId="0" applyFont="1" applyFill="1" applyBorder="1" applyAlignment="1">
      <alignment horizontal="center" vertical="center"/>
    </xf>
    <xf numFmtId="0" fontId="49" fillId="30" borderId="15" xfId="0" applyFont="1" applyFill="1" applyBorder="1" applyAlignment="1">
      <alignment horizontal="center" vertical="center"/>
    </xf>
    <xf numFmtId="0" fontId="49" fillId="28" borderId="0" xfId="0" applyFont="1" applyFill="1" applyAlignment="1">
      <alignment horizontal="center" vertical="center"/>
    </xf>
  </cellXfs>
  <cellStyles count="36">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Currency" xfId="1" builtinId="4"/>
    <cellStyle name="Currency 2" xfId="22" xr:uid="{00000000-0005-0000-0000-00000D000000}"/>
    <cellStyle name="Currency 3" xfId="35" xr:uid="{43997DD1-095D-4999-84EF-A7F4440F3D2E}"/>
    <cellStyle name="Followed Hyperlink" xfId="28" builtinId="9" hidden="1"/>
    <cellStyle name="Followed Hyperlink" xfId="30" builtinId="9" hidden="1"/>
    <cellStyle name="Followed Hyperlink" xfId="32" builtinId="9" hidden="1"/>
    <cellStyle name="Followed Hyperlink" xfId="25" builtinId="9" hidden="1"/>
    <cellStyle name="Followed Hyperlink" xfId="26" builtinId="9" hidden="1"/>
    <cellStyle name="Followed Hyperlink" xfId="24" builtinId="9" hidden="1"/>
    <cellStyle name="Hyperlink" xfId="29" builtinId="8" hidden="1"/>
    <cellStyle name="Hyperlink" xfId="31" builtinId="8" hidden="1"/>
    <cellStyle name="Hyperlink" xfId="27" builtinId="8" hidden="1"/>
    <cellStyle name="Hyperlink" xfId="33" builtinId="8"/>
    <cellStyle name="Normal" xfId="0" builtinId="0"/>
    <cellStyle name="Normal 2" xfId="3" xr:uid="{00000000-0005-0000-0000-000018000000}"/>
    <cellStyle name="Normal 2 2" xfId="16" xr:uid="{00000000-0005-0000-0000-000019000000}"/>
    <cellStyle name="Normal 2 3" xfId="23" xr:uid="{00000000-0005-0000-0000-00001A000000}"/>
    <cellStyle name="Normal 234" xfId="17" xr:uid="{00000000-0005-0000-0000-00001B000000}"/>
    <cellStyle name="Normal 3" xfId="18" xr:uid="{00000000-0005-0000-0000-00001C000000}"/>
    <cellStyle name="Normal 4" xfId="21" xr:uid="{00000000-0005-0000-0000-00001D000000}"/>
    <cellStyle name="Normal 5" xfId="34" xr:uid="{EFDFA2E8-4F4A-4044-A8B5-BC25811358AF}"/>
    <cellStyle name="Note 2" xfId="19" xr:uid="{00000000-0005-0000-0000-00001E000000}"/>
    <cellStyle name="Percent" xfId="2" builtinId="5"/>
    <cellStyle name="Title 2" xfId="20" xr:uid="{00000000-0005-0000-0000-000020000000}"/>
  </cellStyles>
  <dxfs count="13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ont>
        <strike val="0"/>
      </font>
      <fill>
        <patternFill>
          <bgColor rgb="FF00B05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ont>
        <strike val="0"/>
      </font>
      <fill>
        <patternFill>
          <bgColor rgb="FF00B050"/>
        </patternFill>
      </fill>
    </dxf>
    <dxf>
      <fill>
        <patternFill>
          <bgColor rgb="FFFFFF00"/>
        </patternFill>
      </fill>
    </dxf>
    <dxf>
      <fill>
        <patternFill>
          <bgColor rgb="FFFFFF00"/>
        </patternFill>
      </fill>
    </dxf>
    <dxf>
      <font>
        <strike val="0"/>
      </font>
      <fill>
        <patternFill>
          <bgColor rgb="FF00B05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ill>
        <patternFill>
          <bgColor rgb="FFFFFF00"/>
        </patternFill>
      </fill>
    </dxf>
    <dxf>
      <font>
        <strike val="0"/>
      </font>
      <fill>
        <patternFill>
          <bgColor rgb="FF00B050"/>
        </patternFill>
      </fill>
    </dxf>
    <dxf>
      <font>
        <strike val="0"/>
      </font>
      <fill>
        <patternFill>
          <bgColor rgb="FF00B050"/>
        </patternFill>
      </fill>
    </dxf>
    <dxf>
      <fill>
        <patternFill>
          <bgColor rgb="FFFFFF00"/>
        </patternFill>
      </fill>
    </dxf>
    <dxf>
      <font>
        <strike val="0"/>
      </font>
      <fill>
        <patternFill>
          <bgColor rgb="FF00B050"/>
        </patternFill>
      </fill>
    </dxf>
    <dxf>
      <fill>
        <patternFill>
          <bgColor rgb="FFFFFF00"/>
        </patternFill>
      </fill>
    </dxf>
    <dxf>
      <fill>
        <patternFill>
          <bgColor rgb="FFFFFF00"/>
        </patternFill>
      </fill>
    </dxf>
    <dxf>
      <font>
        <strike val="0"/>
      </font>
      <fill>
        <patternFill>
          <bgColor rgb="FF00B050"/>
        </patternFill>
      </fill>
    </dxf>
    <dxf>
      <fill>
        <patternFill>
          <bgColor rgb="FFFFFF00"/>
        </patternFill>
      </fill>
    </dxf>
    <dxf>
      <font>
        <strike val="0"/>
      </font>
      <fill>
        <patternFill>
          <bgColor rgb="FF00B050"/>
        </patternFill>
      </fill>
    </dxf>
    <dxf>
      <font>
        <color rgb="FF9C0006"/>
      </font>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strike val="0"/>
        <outline val="0"/>
        <shadow val="0"/>
        <u val="none"/>
        <vertAlign val="baseline"/>
        <name val="Noto Sans"/>
        <family val="2"/>
        <scheme val="none"/>
      </font>
    </dxf>
    <dxf>
      <font>
        <strike val="0"/>
        <outline val="0"/>
        <shadow val="0"/>
        <u val="none"/>
        <vertAlign val="baseline"/>
        <name val="Noto Sans"/>
        <family val="2"/>
        <scheme val="none"/>
      </font>
      <fill>
        <patternFill>
          <fgColor indexed="64"/>
          <bgColor theme="8"/>
        </patternFill>
      </fill>
    </dxf>
    <dxf>
      <font>
        <strike val="0"/>
        <outline val="0"/>
        <shadow val="0"/>
        <u val="none"/>
        <vertAlign val="baseline"/>
        <name val="Noto Sans"/>
        <family val="2"/>
        <scheme val="none"/>
      </font>
    </dxf>
    <dxf>
      <font>
        <strike val="0"/>
        <outline val="0"/>
        <shadow val="0"/>
        <u val="none"/>
        <vertAlign val="baseline"/>
        <name val="Noto Sans"/>
        <family val="2"/>
        <scheme val="none"/>
      </font>
    </dxf>
    <dxf>
      <font>
        <strike val="0"/>
        <outline val="0"/>
        <shadow val="0"/>
        <u val="none"/>
        <vertAlign val="baseline"/>
        <name val="Noto Sans"/>
        <family val="2"/>
        <scheme val="none"/>
      </font>
    </dxf>
    <dxf>
      <font>
        <strike val="0"/>
        <outline val="0"/>
        <shadow val="0"/>
        <u val="none"/>
        <vertAlign val="baseline"/>
        <name val="Noto Sans"/>
        <family val="2"/>
        <scheme val="none"/>
      </font>
    </dxf>
    <dxf>
      <font>
        <strike val="0"/>
        <outline val="0"/>
        <shadow val="0"/>
        <u val="none"/>
        <vertAlign val="baseline"/>
        <name val="Noto Sans"/>
        <family val="2"/>
        <scheme val="none"/>
      </font>
    </dxf>
    <dxf>
      <font>
        <strike val="0"/>
        <outline val="0"/>
        <shadow val="0"/>
        <u val="none"/>
        <vertAlign val="baseline"/>
        <color auto="1"/>
        <name val="Noto Sans"/>
        <family val="2"/>
        <scheme val="none"/>
      </font>
    </dxf>
    <dxf>
      <font>
        <strike val="0"/>
        <outline val="0"/>
        <shadow val="0"/>
        <u val="none"/>
        <vertAlign val="baseline"/>
        <name val="Noto Sans"/>
        <family val="2"/>
        <scheme val="none"/>
      </font>
      <fill>
        <patternFill>
          <fgColor indexed="64"/>
          <bgColor theme="8"/>
        </patternFill>
      </fill>
    </dxf>
    <dxf>
      <font>
        <strike val="0"/>
        <outline val="0"/>
        <shadow val="0"/>
        <u val="none"/>
        <vertAlign val="baseline"/>
        <name val="Noto Sans"/>
        <family val="2"/>
        <scheme val="none"/>
      </font>
    </dxf>
    <dxf>
      <font>
        <strike val="0"/>
        <outline val="0"/>
        <shadow val="0"/>
        <u val="none"/>
        <vertAlign val="baseline"/>
        <name val="Noto Sans"/>
        <family val="2"/>
        <scheme val="none"/>
      </font>
    </dxf>
    <dxf>
      <font>
        <strike val="0"/>
        <outline val="0"/>
        <shadow val="0"/>
        <u val="none"/>
        <vertAlign val="baseline"/>
        <name val="Noto Sans"/>
        <family val="2"/>
        <scheme val="none"/>
      </font>
    </dxf>
    <dxf>
      <font>
        <strike val="0"/>
        <outline val="0"/>
        <shadow val="0"/>
        <u val="none"/>
        <vertAlign val="baseline"/>
        <name val="Noto Sans"/>
        <family val="2"/>
        <scheme val="none"/>
      </font>
    </dxf>
    <dxf>
      <font>
        <strike val="0"/>
        <outline val="0"/>
        <shadow val="0"/>
        <u val="none"/>
        <vertAlign val="baseline"/>
        <name val="Noto Sans"/>
        <family val="2"/>
        <scheme val="none"/>
      </font>
    </dxf>
    <dxf>
      <font>
        <strike val="0"/>
        <outline val="0"/>
        <shadow val="0"/>
        <u val="none"/>
        <vertAlign val="baseline"/>
        <name val="Noto Sans"/>
        <family val="2"/>
        <scheme val="none"/>
      </font>
    </dxf>
    <dxf>
      <border outline="0">
        <bottom style="double">
          <color auto="1"/>
        </bottom>
      </border>
    </dxf>
    <dxf>
      <font>
        <strike val="0"/>
        <outline val="0"/>
        <shadow val="0"/>
        <u val="none"/>
        <vertAlign val="baseline"/>
        <name val="Noto Sans"/>
        <family val="2"/>
        <scheme val="none"/>
      </font>
    </dxf>
    <dxf>
      <font>
        <b/>
        <i val="0"/>
        <strike val="0"/>
        <condense val="0"/>
        <extend val="0"/>
        <outline val="0"/>
        <shadow val="0"/>
        <u val="none"/>
        <vertAlign val="baseline"/>
        <sz val="10"/>
        <color theme="0"/>
        <name val="Noto Sans"/>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auto="1"/>
        </left>
        <right style="thin">
          <color auto="1"/>
        </right>
        <top/>
        <bottom/>
      </border>
    </dxf>
  </dxfs>
  <tableStyles count="0" defaultTableStyle="TableStyleMedium9" defaultPivotStyle="PivotStyleMedium7"/>
  <colors>
    <mruColors>
      <color rgb="FF005EB8"/>
      <color rgb="FFD7DF23"/>
      <color rgb="FF00B7B7"/>
      <color rgb="FFE3E965"/>
      <color rgb="FF0432FF"/>
      <color rgb="FFFAF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800" b="0" i="0" u="none" strike="noStrike" kern="1200" spc="0" baseline="0">
                <a:solidFill>
                  <a:schemeClr val="tx1"/>
                </a:solidFill>
                <a:latin typeface="+mn-lt"/>
                <a:ea typeface="+mn-ea"/>
                <a:cs typeface="+mn-cs"/>
              </a:defRPr>
            </a:pPr>
            <a:r>
              <a:rPr lang="en-US">
                <a:solidFill>
                  <a:schemeClr val="tx1"/>
                </a:solidFill>
              </a:rPr>
              <a:t>Cumulative Project Budget (Planned vs Actual)</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10"/>
          <c:order val="0"/>
          <c:tx>
            <c:strRef>
              <c:f>DASHBOARD!$B$6</c:f>
              <c:strCache>
                <c:ptCount val="1"/>
                <c:pt idx="0">
                  <c:v>Cumulative Expenditure (Budget)</c:v>
                </c:pt>
              </c:strCache>
            </c:strRef>
          </c:tx>
          <c:spPr>
            <a:ln w="28575" cap="rnd">
              <a:solidFill>
                <a:srgbClr val="FF6600"/>
              </a:solidFill>
              <a:round/>
            </a:ln>
            <a:effectLst/>
          </c:spPr>
          <c:marker>
            <c:symbol val="none"/>
          </c:marker>
          <c:cat>
            <c:numRef>
              <c:f>(DASHBOARD!$F$5:$W$5,DASHBOARD!$F$8:$W$8)</c:f>
              <c:numCache>
                <c:formatCode>mmm\-yy</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8" formatCode="_-* #,##0_-;[Red]* \(#,##0\)_-;_-* &quot;-&quot;_-;_-@_-">
                  <c:v>0</c:v>
                </c:pt>
                <c:pt idx="19" formatCode="_-* #,##0_-;[Red]* \(#,##0\)_-;_-* &quot;-&quot;_-;_-@_-">
                  <c:v>0</c:v>
                </c:pt>
                <c:pt idx="20" formatCode="_-* #,##0_-;[Red]* \(#,##0\)_-;_-* &quot;-&quot;_-;_-@_-">
                  <c:v>0</c:v>
                </c:pt>
                <c:pt idx="21" formatCode="_-* #,##0_-;[Red]* \(#,##0\)_-;_-* &quot;-&quot;_-;_-@_-">
                  <c:v>0</c:v>
                </c:pt>
                <c:pt idx="22" formatCode="_-* #,##0_-;[Red]* \(#,##0\)_-;_-* &quot;-&quot;_-;_-@_-">
                  <c:v>0</c:v>
                </c:pt>
                <c:pt idx="23" formatCode="_-* #,##0_-;[Red]* \(#,##0\)_-;_-* &quot;-&quot;_-;_-@_-">
                  <c:v>0</c:v>
                </c:pt>
                <c:pt idx="24" formatCode="_-* #,##0_-;[Red]* \(#,##0\)_-;_-* &quot;-&quot;_-;_-@_-">
                  <c:v>0</c:v>
                </c:pt>
                <c:pt idx="25" formatCode="_-* #,##0_-;[Red]* \(#,##0\)_-;_-* &quot;-&quot;_-;_-@_-">
                  <c:v>0</c:v>
                </c:pt>
                <c:pt idx="26" formatCode="_-* #,##0_-;[Red]* \(#,##0\)_-;_-* &quot;-&quot;_-;_-@_-">
                  <c:v>0</c:v>
                </c:pt>
                <c:pt idx="27" formatCode="_-* #,##0_-;[Red]* \(#,##0\)_-;_-* &quot;-&quot;_-;_-@_-">
                  <c:v>0</c:v>
                </c:pt>
                <c:pt idx="28" formatCode="_-* #,##0_-;[Red]* \(#,##0\)_-;_-* &quot;-&quot;_-;_-@_-">
                  <c:v>0</c:v>
                </c:pt>
                <c:pt idx="29" formatCode="_-* #,##0_-;[Red]* \(#,##0\)_-;_-* &quot;-&quot;_-;_-@_-">
                  <c:v>0</c:v>
                </c:pt>
                <c:pt idx="30" formatCode="_-* #,##0_-;[Red]* \(#,##0\)_-;_-* &quot;-&quot;_-;_-@_-">
                  <c:v>0</c:v>
                </c:pt>
              </c:numCache>
            </c:numRef>
          </c:cat>
          <c:val>
            <c:numRef>
              <c:f>DASHBOARD!$F$6:$O$6</c:f>
              <c:numCache>
                <c:formatCode>_-* #,##0_-;[Red]* \(#,##0\)_-;_-* "-"_-;_-@_-</c:formatCode>
                <c:ptCount val="10"/>
                <c:pt idx="0">
                  <c:v>0</c:v>
                </c:pt>
                <c:pt idx="1">
                  <c:v>0</c:v>
                </c:pt>
                <c:pt idx="2">
                  <c:v>0</c:v>
                </c:pt>
                <c:pt idx="3">
                  <c:v>0</c:v>
                </c:pt>
                <c:pt idx="4">
                  <c:v>0</c:v>
                </c:pt>
                <c:pt idx="5">
                  <c:v>0</c:v>
                </c:pt>
                <c:pt idx="6">
                  <c:v>0</c:v>
                </c:pt>
                <c:pt idx="7">
                  <c:v>0</c:v>
                </c:pt>
                <c:pt idx="8">
                  <c:v>0</c:v>
                </c:pt>
                <c:pt idx="9">
                  <c:v>0</c:v>
                </c:pt>
              </c:numCache>
            </c:numRef>
          </c:val>
          <c:smooth val="1"/>
          <c:extLst>
            <c:ext xmlns:c16="http://schemas.microsoft.com/office/drawing/2014/chart" uri="{C3380CC4-5D6E-409C-BE32-E72D297353CC}">
              <c16:uniqueId val="{00000000-1589-49C5-8698-BADA7C19F28B}"/>
            </c:ext>
          </c:extLst>
        </c:ser>
        <c:ser>
          <c:idx val="0"/>
          <c:order val="1"/>
          <c:tx>
            <c:strRef>
              <c:f>DASHBOARD!$B$7</c:f>
              <c:strCache>
                <c:ptCount val="1"/>
                <c:pt idx="0">
                  <c:v>Cumulative Forecast (Cost to complete)</c:v>
                </c:pt>
              </c:strCache>
            </c:strRef>
          </c:tx>
          <c:spPr>
            <a:ln w="28575" cap="rnd">
              <a:solidFill>
                <a:schemeClr val="accent1"/>
              </a:solidFill>
              <a:round/>
            </a:ln>
            <a:effectLst/>
          </c:spPr>
          <c:marker>
            <c:symbol val="none"/>
          </c:marker>
          <c:dPt>
            <c:idx val="3"/>
            <c:marker>
              <c:symbol val="none"/>
            </c:marker>
            <c:bubble3D val="0"/>
            <c:spPr>
              <a:ln w="28575" cap="rnd">
                <a:solidFill>
                  <a:schemeClr val="accent1"/>
                </a:solidFill>
                <a:prstDash val="solid"/>
                <a:round/>
              </a:ln>
              <a:effectLst/>
            </c:spPr>
            <c:extLst>
              <c:ext xmlns:c16="http://schemas.microsoft.com/office/drawing/2014/chart" uri="{C3380CC4-5D6E-409C-BE32-E72D297353CC}">
                <c16:uniqueId val="{00000003-1589-49C5-8698-BADA7C19F28B}"/>
              </c:ext>
            </c:extLst>
          </c:dPt>
          <c:val>
            <c:numRef>
              <c:f>DASHBOARD!$F$7:$O$7</c:f>
              <c:numCache>
                <c:formatCode>_-* #,##0_-;[Red]* \(#,##0\)_-;_-* "-"_-;_-@_-</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4-1589-49C5-8698-BADA7C19F28B}"/>
            </c:ext>
          </c:extLst>
        </c:ser>
        <c:ser>
          <c:idx val="12"/>
          <c:order val="2"/>
          <c:tx>
            <c:strRef>
              <c:f>DASHBOARD!$B$8</c:f>
              <c:strCache>
                <c:ptCount val="1"/>
                <c:pt idx="0">
                  <c:v>Cumulative Expenditure (Actual)</c:v>
                </c:pt>
              </c:strCache>
            </c:strRef>
          </c:tx>
          <c:spPr>
            <a:ln w="28575" cap="rnd">
              <a:solidFill>
                <a:srgbClr val="FF0000"/>
              </a:solidFill>
              <a:prstDash val="dash"/>
              <a:round/>
            </a:ln>
            <a:effectLst/>
          </c:spPr>
          <c:marker>
            <c:symbol val="none"/>
          </c:marker>
          <c:cat>
            <c:numRef>
              <c:f>(DASHBOARD!$F$5:$W$5,DASHBOARD!$F$8:$W$8)</c:f>
              <c:numCache>
                <c:formatCode>mmm\-yy</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8" formatCode="_-* #,##0_-;[Red]* \(#,##0\)_-;_-* &quot;-&quot;_-;_-@_-">
                  <c:v>0</c:v>
                </c:pt>
                <c:pt idx="19" formatCode="_-* #,##0_-;[Red]* \(#,##0\)_-;_-* &quot;-&quot;_-;_-@_-">
                  <c:v>0</c:v>
                </c:pt>
                <c:pt idx="20" formatCode="_-* #,##0_-;[Red]* \(#,##0\)_-;_-* &quot;-&quot;_-;_-@_-">
                  <c:v>0</c:v>
                </c:pt>
                <c:pt idx="21" formatCode="_-* #,##0_-;[Red]* \(#,##0\)_-;_-* &quot;-&quot;_-;_-@_-">
                  <c:v>0</c:v>
                </c:pt>
                <c:pt idx="22" formatCode="_-* #,##0_-;[Red]* \(#,##0\)_-;_-* &quot;-&quot;_-;_-@_-">
                  <c:v>0</c:v>
                </c:pt>
                <c:pt idx="23" formatCode="_-* #,##0_-;[Red]* \(#,##0\)_-;_-* &quot;-&quot;_-;_-@_-">
                  <c:v>0</c:v>
                </c:pt>
                <c:pt idx="24" formatCode="_-* #,##0_-;[Red]* \(#,##0\)_-;_-* &quot;-&quot;_-;_-@_-">
                  <c:v>0</c:v>
                </c:pt>
                <c:pt idx="25" formatCode="_-* #,##0_-;[Red]* \(#,##0\)_-;_-* &quot;-&quot;_-;_-@_-">
                  <c:v>0</c:v>
                </c:pt>
                <c:pt idx="26" formatCode="_-* #,##0_-;[Red]* \(#,##0\)_-;_-* &quot;-&quot;_-;_-@_-">
                  <c:v>0</c:v>
                </c:pt>
                <c:pt idx="27" formatCode="_-* #,##0_-;[Red]* \(#,##0\)_-;_-* &quot;-&quot;_-;_-@_-">
                  <c:v>0</c:v>
                </c:pt>
                <c:pt idx="28" formatCode="_-* #,##0_-;[Red]* \(#,##0\)_-;_-* &quot;-&quot;_-;_-@_-">
                  <c:v>0</c:v>
                </c:pt>
                <c:pt idx="29" formatCode="_-* #,##0_-;[Red]* \(#,##0\)_-;_-* &quot;-&quot;_-;_-@_-">
                  <c:v>0</c:v>
                </c:pt>
                <c:pt idx="30" formatCode="_-* #,##0_-;[Red]* \(#,##0\)_-;_-* &quot;-&quot;_-;_-@_-">
                  <c:v>0</c:v>
                </c:pt>
              </c:numCache>
            </c:numRef>
          </c:cat>
          <c:val>
            <c:numRef>
              <c:f>DASHBOARD!$F$8:$M$8</c:f>
              <c:numCache>
                <c:formatCode>_-* #,##0_-;[Red]* \(#,##0\)_-;_-* "-"_-;_-@_-</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1589-49C5-8698-BADA7C19F28B}"/>
            </c:ext>
          </c:extLst>
        </c:ser>
        <c:dLbls>
          <c:showLegendKey val="0"/>
          <c:showVal val="0"/>
          <c:showCatName val="0"/>
          <c:showSerName val="0"/>
          <c:showPercent val="0"/>
          <c:showBubbleSize val="0"/>
        </c:dLbls>
        <c:smooth val="0"/>
        <c:axId val="459717040"/>
        <c:axId val="893794896"/>
      </c:lineChart>
      <c:catAx>
        <c:axId val="4597170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bg1"/>
                </a:solidFill>
                <a:latin typeface="+mn-lt"/>
                <a:ea typeface="+mn-ea"/>
                <a:cs typeface="+mn-cs"/>
              </a:defRPr>
            </a:pPr>
            <a:endParaRPr lang="en-US"/>
          </a:p>
        </c:txPr>
        <c:crossAx val="893794896"/>
        <c:crosses val="autoZero"/>
        <c:auto val="1"/>
        <c:lblAlgn val="ctr"/>
        <c:lblOffset val="100"/>
        <c:noMultiLvlLbl val="1"/>
      </c:catAx>
      <c:valAx>
        <c:axId val="893794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a: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Red]*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4597170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b"/>
      <c:layout>
        <c:manualLayout>
          <c:xMode val="edge"/>
          <c:yMode val="edge"/>
          <c:x val="8.727180658521945E-2"/>
          <c:y val="0.94218537270724201"/>
          <c:w val="0.79631523327760223"/>
          <c:h val="5.0392708785897508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109252</xdr:colOff>
      <xdr:row>0</xdr:row>
      <xdr:rowOff>135082</xdr:rowOff>
    </xdr:from>
    <xdr:to>
      <xdr:col>10</xdr:col>
      <xdr:colOff>43147</xdr:colOff>
      <xdr:row>52</xdr:row>
      <xdr:rowOff>17318</xdr:rowOff>
    </xdr:to>
    <xdr:pic>
      <xdr:nvPicPr>
        <xdr:cNvPr id="3" name="Picture 2">
          <a:extLst>
            <a:ext uri="{FF2B5EF4-FFF2-40B4-BE49-F238E27FC236}">
              <a16:creationId xmlns:a16="http://schemas.microsoft.com/office/drawing/2014/main" id="{D328936F-B92F-86A2-EDCB-E48BD74124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9252" y="135082"/>
          <a:ext cx="7294122" cy="10388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523875</xdr:colOff>
      <xdr:row>9</xdr:row>
      <xdr:rowOff>47625</xdr:rowOff>
    </xdr:from>
    <xdr:to>
      <xdr:col>8</xdr:col>
      <xdr:colOff>476250</xdr:colOff>
      <xdr:row>36</xdr:row>
      <xdr:rowOff>190500</xdr:rowOff>
    </xdr:to>
    <xdr:graphicFrame macro="">
      <xdr:nvGraphicFramePr>
        <xdr:cNvPr id="3" name="Chart 1">
          <a:extLst>
            <a:ext uri="{FF2B5EF4-FFF2-40B4-BE49-F238E27FC236}">
              <a16:creationId xmlns:a16="http://schemas.microsoft.com/office/drawing/2014/main" id="{441DBAAB-EE88-475A-9813-32131EFD86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aqld.sharepoint.com/sites/bq/projectcentral/projectcontrol/Shared%20Documents/04.%20Project%20Controls/04.2%20Budget/MASTER%20Cost%20and%20Contract%20Management%20Tool_business%20c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HERE"/>
      <sheetName val="DASHBOARD"/>
      <sheetName val="INPUTS"/>
      <sheetName val="FORECAST"/>
      <sheetName val="FORECAST-UPDATE"/>
      <sheetName val="BUDGET"/>
      <sheetName val="BUDGET1"/>
      <sheetName val="CONTRACT"/>
      <sheetName val="ACTUAL"/>
      <sheetName val="INVOICES"/>
      <sheetName val="RECOVERY"/>
      <sheetName val="DATA"/>
      <sheetName val="VALIDATION"/>
      <sheetName val="MASTER Cost and Contract Manage"/>
    </sheetNames>
    <sheetDataSet>
      <sheetData sheetId="0"/>
      <sheetData sheetId="1"/>
      <sheetData sheetId="2"/>
      <sheetData sheetId="3"/>
      <sheetData sheetId="4"/>
      <sheetData sheetId="5"/>
      <sheetData sheetId="6"/>
      <sheetData sheetId="7"/>
      <sheetData sheetId="8">
        <row r="7">
          <cell r="J7">
            <v>43769</v>
          </cell>
          <cell r="K7">
            <v>43799</v>
          </cell>
          <cell r="L7">
            <v>43830</v>
          </cell>
          <cell r="M7">
            <v>43861</v>
          </cell>
          <cell r="N7">
            <v>43890</v>
          </cell>
          <cell r="O7">
            <v>43921</v>
          </cell>
          <cell r="P7">
            <v>43951</v>
          </cell>
          <cell r="Q7">
            <v>43982</v>
          </cell>
          <cell r="R7">
            <v>44012</v>
          </cell>
          <cell r="S7">
            <v>44043</v>
          </cell>
          <cell r="T7">
            <v>44074</v>
          </cell>
          <cell r="U7">
            <v>44104</v>
          </cell>
          <cell r="V7">
            <v>44135</v>
          </cell>
          <cell r="W7">
            <v>44165</v>
          </cell>
          <cell r="X7">
            <v>44196</v>
          </cell>
          <cell r="Y7">
            <v>44227</v>
          </cell>
        </row>
      </sheetData>
      <sheetData sheetId="9"/>
      <sheetData sheetId="10"/>
      <sheetData sheetId="11"/>
      <sheetData sheetId="12">
        <row r="4">
          <cell r="C4" t="str">
            <v>January</v>
          </cell>
        </row>
        <row r="5">
          <cell r="C5" t="str">
            <v>February</v>
          </cell>
        </row>
        <row r="6">
          <cell r="C6" t="str">
            <v>March</v>
          </cell>
        </row>
        <row r="7">
          <cell r="C7" t="str">
            <v>April</v>
          </cell>
        </row>
        <row r="8">
          <cell r="C8" t="str">
            <v>May</v>
          </cell>
        </row>
        <row r="9">
          <cell r="C9" t="str">
            <v>June</v>
          </cell>
        </row>
        <row r="10">
          <cell r="C10" t="str">
            <v>July</v>
          </cell>
        </row>
        <row r="11">
          <cell r="C11" t="str">
            <v>August</v>
          </cell>
        </row>
        <row r="12">
          <cell r="C12" t="str">
            <v>September</v>
          </cell>
        </row>
        <row r="13">
          <cell r="C13" t="str">
            <v>October</v>
          </cell>
        </row>
        <row r="14">
          <cell r="C14" t="str">
            <v>November</v>
          </cell>
        </row>
        <row r="15">
          <cell r="C15" t="str">
            <v>December</v>
          </cell>
        </row>
        <row r="19">
          <cell r="C19" t="str">
            <v>Accrual</v>
          </cell>
        </row>
        <row r="20">
          <cell r="C20" t="str">
            <v>Actual</v>
          </cell>
        </row>
        <row r="24">
          <cell r="C24" t="str">
            <v>Received</v>
          </cell>
        </row>
        <row r="25">
          <cell r="C25" t="str">
            <v>Not Received</v>
          </cell>
        </row>
        <row r="26">
          <cell r="C26" t="str">
            <v>No Charges in the Month</v>
          </cell>
        </row>
        <row r="29">
          <cell r="P29">
            <v>43094</v>
          </cell>
        </row>
        <row r="30">
          <cell r="P30">
            <v>43095</v>
          </cell>
        </row>
        <row r="31">
          <cell r="P31">
            <v>43096</v>
          </cell>
        </row>
        <row r="32">
          <cell r="P32">
            <v>43097</v>
          </cell>
        </row>
        <row r="33">
          <cell r="P33">
            <v>43098</v>
          </cell>
        </row>
        <row r="34">
          <cell r="P34">
            <v>43101</v>
          </cell>
        </row>
        <row r="35">
          <cell r="P35">
            <v>43126</v>
          </cell>
        </row>
        <row r="36">
          <cell r="P36">
            <v>43189</v>
          </cell>
        </row>
        <row r="37">
          <cell r="P37">
            <v>43192</v>
          </cell>
        </row>
        <row r="38">
          <cell r="P38">
            <v>43215</v>
          </cell>
        </row>
        <row r="39">
          <cell r="P39">
            <v>43197</v>
          </cell>
        </row>
        <row r="40">
          <cell r="P40">
            <v>43327</v>
          </cell>
        </row>
        <row r="41">
          <cell r="P41">
            <v>43374</v>
          </cell>
        </row>
        <row r="42">
          <cell r="P42">
            <v>43459</v>
          </cell>
        </row>
        <row r="43">
          <cell r="P43">
            <v>43460</v>
          </cell>
        </row>
        <row r="44">
          <cell r="P44">
            <v>43461</v>
          </cell>
        </row>
        <row r="45">
          <cell r="P45">
            <v>43462</v>
          </cell>
        </row>
        <row r="46">
          <cell r="P46">
            <v>43463</v>
          </cell>
        </row>
        <row r="47">
          <cell r="P47">
            <v>43466</v>
          </cell>
        </row>
        <row r="48">
          <cell r="P48">
            <v>43491</v>
          </cell>
        </row>
      </sheetData>
      <sheetData sheetId="1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7:P483" totalsRowShown="0" headerRowDxfId="138" dataDxfId="137" tableBorderDxfId="136">
  <tableColumns count="15">
    <tableColumn id="1" xr3:uid="{00000000-0010-0000-0000-000001000000}" name="Column1" dataDxfId="135"/>
    <tableColumn id="2" xr3:uid="{00000000-0010-0000-0000-000002000000}" name="Column2" dataDxfId="134"/>
    <tableColumn id="3" xr3:uid="{00000000-0010-0000-0000-000003000000}" name="Column3" dataDxfId="133"/>
    <tableColumn id="4" xr3:uid="{00000000-0010-0000-0000-000004000000}" name="Column4" dataDxfId="132"/>
    <tableColumn id="5" xr3:uid="{00000000-0010-0000-0000-000005000000}" name="Column5" dataDxfId="131"/>
    <tableColumn id="6" xr3:uid="{00000000-0010-0000-0000-000006000000}" name="Column6" dataDxfId="130"/>
    <tableColumn id="7" xr3:uid="{00000000-0010-0000-0000-000007000000}" name="Column7" dataDxfId="129"/>
    <tableColumn id="8" xr3:uid="{00000000-0010-0000-0000-000008000000}" name="Column8" dataDxfId="128"/>
    <tableColumn id="9" xr3:uid="{00000000-0010-0000-0000-000009000000}" name="Column9" dataDxfId="127"/>
    <tableColumn id="10" xr3:uid="{00000000-0010-0000-0000-00000A000000}" name="Column10" dataDxfId="126"/>
    <tableColumn id="11" xr3:uid="{00000000-0010-0000-0000-00000B000000}" name="Column11" dataDxfId="125"/>
    <tableColumn id="12" xr3:uid="{00000000-0010-0000-0000-00000C000000}" name="Column12" dataDxfId="124"/>
    <tableColumn id="13" xr3:uid="{00000000-0010-0000-0000-00000D000000}" name="Column13" dataDxfId="123"/>
    <tableColumn id="14" xr3:uid="{00000000-0010-0000-0000-00000E000000}" name="Column14" dataDxfId="122"/>
    <tableColumn id="15" xr3:uid="{00000000-0010-0000-0000-00000F000000}" name="Column15" dataDxfId="121"/>
  </tableColumns>
  <tableStyleInfo showFirstColumn="0" showLastColumn="0" showRowStripes="1" showColumnStripes="0"/>
</table>
</file>

<file path=xl/theme/theme1.xml><?xml version="1.0" encoding="utf-8"?>
<a:theme xmlns:a="http://schemas.openxmlformats.org/drawingml/2006/main" name="Theme1">
  <a:themeElements>
    <a:clrScheme name="DSDILGP">
      <a:dk1>
        <a:srgbClr val="263746"/>
      </a:dk1>
      <a:lt1>
        <a:sysClr val="window" lastClr="FFFFFF"/>
      </a:lt1>
      <a:dk2>
        <a:srgbClr val="263746"/>
      </a:dk2>
      <a:lt2>
        <a:srgbClr val="D5D5D5"/>
      </a:lt2>
      <a:accent1>
        <a:srgbClr val="D7DF23"/>
      </a:accent1>
      <a:accent2>
        <a:srgbClr val="00B7B7"/>
      </a:accent2>
      <a:accent3>
        <a:srgbClr val="EA7624"/>
      </a:accent3>
      <a:accent4>
        <a:srgbClr val="4D4D4F"/>
      </a:accent4>
      <a:accent5>
        <a:srgbClr val="A70240"/>
      </a:accent5>
      <a:accent6>
        <a:srgbClr val="808080"/>
      </a:accent6>
      <a:hlink>
        <a:srgbClr val="00B7B7"/>
      </a:hlink>
      <a:folHlink>
        <a:srgbClr val="003456"/>
      </a:folHlink>
    </a:clrScheme>
    <a:fontScheme name="QT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0E585-6232-45CA-9983-8B341DF8FF16}">
  <dimension ref="A1"/>
  <sheetViews>
    <sheetView tabSelected="1" zoomScale="44" workbookViewId="0">
      <selection sqref="A1:XFD1048576"/>
    </sheetView>
  </sheetViews>
  <sheetFormatPr defaultColWidth="8.84375" defaultRowHeight="15.5" x14ac:dyDescent="0.35"/>
  <cols>
    <col min="1" max="16384" width="8.84375" style="348"/>
  </cols>
  <sheetData/>
  <sheetProtection algorithmName="SHA-512" hashValue="Hl0Qa1nvNZ7wxgOr8SyDexotfhl90MJ82EhEKh9nUfuZs2Hx1QLAc3XkY99CrQusXvK3On3RVbcZ+ju4CK+pAg==" saltValue="YgD2Zv6BHXIaYKOJmDhczA==" spinCount="100000" sheet="1" objects="1" scenarios="1"/>
  <mergeCells count="1">
    <mergeCell ref="A1:XFD104857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762FE-D8CD-4B7F-8E79-46978620645E}">
  <sheetPr>
    <tabColor rgb="FF0432FF"/>
  </sheetPr>
  <dimension ref="A1:H17"/>
  <sheetViews>
    <sheetView showGridLines="0" zoomScale="46" zoomScaleNormal="130" workbookViewId="0">
      <selection activeCell="O10" sqref="O10"/>
    </sheetView>
  </sheetViews>
  <sheetFormatPr defaultRowHeight="20" x14ac:dyDescent="0.65"/>
  <cols>
    <col min="1" max="1" width="9.23046875" style="194"/>
    <col min="2" max="7" width="15.765625" style="194" customWidth="1"/>
    <col min="8" max="16384" width="9.23046875" style="194"/>
  </cols>
  <sheetData>
    <row r="1" spans="1:8" ht="20.5" thickBot="1" x14ac:dyDescent="0.7">
      <c r="A1" s="329"/>
      <c r="B1" s="330"/>
      <c r="C1" s="330"/>
      <c r="D1" s="330"/>
      <c r="E1" s="331"/>
      <c r="F1" s="331"/>
      <c r="G1" s="331"/>
      <c r="H1" s="329"/>
    </row>
    <row r="2" spans="1:8" ht="20.149999999999999" customHeight="1" thickBot="1" x14ac:dyDescent="0.7">
      <c r="A2" s="329"/>
      <c r="B2" s="364" t="s">
        <v>154</v>
      </c>
      <c r="C2" s="365"/>
      <c r="D2" s="365"/>
      <c r="E2" s="365"/>
      <c r="F2" s="365"/>
      <c r="G2" s="366"/>
      <c r="H2" s="329"/>
    </row>
    <row r="3" spans="1:8" ht="20.149999999999999" customHeight="1" x14ac:dyDescent="0.65">
      <c r="A3" s="329"/>
      <c r="B3" s="367">
        <v>0</v>
      </c>
      <c r="C3" s="367"/>
      <c r="D3" s="367"/>
      <c r="E3" s="367"/>
      <c r="F3" s="367"/>
      <c r="G3" s="367"/>
      <c r="H3" s="329"/>
    </row>
    <row r="4" spans="1:8" ht="20.149999999999999" customHeight="1" x14ac:dyDescent="0.65">
      <c r="A4" s="333"/>
      <c r="B4" s="334" t="s">
        <v>155</v>
      </c>
      <c r="C4" s="334" t="s">
        <v>156</v>
      </c>
      <c r="D4" s="334" t="s">
        <v>157</v>
      </c>
      <c r="E4" s="335" t="s">
        <v>158</v>
      </c>
      <c r="F4" s="335" t="s">
        <v>113</v>
      </c>
      <c r="G4" s="335" t="s">
        <v>159</v>
      </c>
      <c r="H4" s="333"/>
    </row>
    <row r="5" spans="1:8" ht="20.149999999999999" customHeight="1" x14ac:dyDescent="0.65">
      <c r="A5" s="333"/>
      <c r="B5" s="336" t="s">
        <v>160</v>
      </c>
      <c r="C5" s="336"/>
      <c r="D5" s="336"/>
      <c r="E5" s="337"/>
      <c r="F5" s="337"/>
      <c r="G5" s="337"/>
      <c r="H5" s="333"/>
    </row>
    <row r="6" spans="1:8" ht="20.149999999999999" customHeight="1" x14ac:dyDescent="0.65">
      <c r="A6" s="333"/>
      <c r="B6" s="336" t="s">
        <v>160</v>
      </c>
      <c r="C6" s="336"/>
      <c r="D6" s="336"/>
      <c r="E6" s="337"/>
      <c r="F6" s="337"/>
      <c r="G6" s="337"/>
      <c r="H6" s="333"/>
    </row>
    <row r="7" spans="1:8" ht="20.149999999999999" customHeight="1" x14ac:dyDescent="0.65">
      <c r="A7" s="333"/>
      <c r="B7" s="336" t="s">
        <v>160</v>
      </c>
      <c r="C7" s="336"/>
      <c r="D7" s="338"/>
      <c r="E7" s="337"/>
      <c r="F7" s="337"/>
      <c r="G7" s="337"/>
      <c r="H7" s="333"/>
    </row>
    <row r="8" spans="1:8" ht="20.149999999999999" customHeight="1" x14ac:dyDescent="0.65">
      <c r="A8" s="333"/>
      <c r="B8" s="336" t="s">
        <v>160</v>
      </c>
      <c r="C8" s="336"/>
      <c r="D8" s="336"/>
      <c r="E8" s="337"/>
      <c r="F8" s="337"/>
      <c r="G8" s="337"/>
      <c r="H8" s="333"/>
    </row>
    <row r="9" spans="1:8" ht="20.149999999999999" customHeight="1" x14ac:dyDescent="0.65">
      <c r="A9" s="333"/>
      <c r="B9" s="336" t="s">
        <v>160</v>
      </c>
      <c r="C9" s="336"/>
      <c r="D9" s="338"/>
      <c r="E9" s="337"/>
      <c r="F9" s="337"/>
      <c r="G9" s="337"/>
      <c r="H9" s="333"/>
    </row>
    <row r="10" spans="1:8" ht="20.149999999999999" customHeight="1" x14ac:dyDescent="0.65">
      <c r="A10" s="333"/>
      <c r="B10" s="336" t="s">
        <v>160</v>
      </c>
      <c r="C10" s="336"/>
      <c r="D10" s="336"/>
      <c r="E10" s="337"/>
      <c r="F10" s="337"/>
      <c r="G10" s="337"/>
      <c r="H10" s="333"/>
    </row>
    <row r="11" spans="1:8" ht="20.149999999999999" customHeight="1" x14ac:dyDescent="0.65">
      <c r="A11" s="333"/>
      <c r="B11" s="336" t="s">
        <v>160</v>
      </c>
      <c r="C11" s="336"/>
      <c r="D11" s="338"/>
      <c r="E11" s="337"/>
      <c r="F11" s="337"/>
      <c r="G11" s="337"/>
      <c r="H11" s="333"/>
    </row>
    <row r="12" spans="1:8" ht="20.149999999999999" customHeight="1" x14ac:dyDescent="0.65">
      <c r="A12" s="333"/>
      <c r="B12" s="336" t="s">
        <v>160</v>
      </c>
      <c r="C12" s="336"/>
      <c r="D12" s="336"/>
      <c r="E12" s="337"/>
      <c r="F12" s="337"/>
      <c r="G12" s="337"/>
      <c r="H12" s="333"/>
    </row>
    <row r="13" spans="1:8" ht="20.149999999999999" customHeight="1" x14ac:dyDescent="0.65">
      <c r="A13" s="333"/>
      <c r="B13" s="336" t="s">
        <v>160</v>
      </c>
      <c r="C13" s="336"/>
      <c r="D13" s="338"/>
      <c r="E13" s="337"/>
      <c r="F13" s="337"/>
      <c r="G13" s="339"/>
      <c r="H13" s="333"/>
    </row>
    <row r="14" spans="1:8" ht="20.149999999999999" customHeight="1" thickBot="1" x14ac:dyDescent="0.7">
      <c r="A14" s="333"/>
      <c r="B14" s="340" t="s">
        <v>160</v>
      </c>
      <c r="C14" s="340"/>
      <c r="D14" s="341"/>
      <c r="E14" s="342"/>
      <c r="F14" s="342"/>
      <c r="G14" s="342"/>
      <c r="H14" s="333"/>
    </row>
    <row r="15" spans="1:8" ht="20.149999999999999" customHeight="1" thickTop="1" x14ac:dyDescent="0.65">
      <c r="A15" s="333"/>
      <c r="B15" s="343"/>
      <c r="C15" s="343"/>
      <c r="D15" s="336" t="s">
        <v>161</v>
      </c>
      <c r="E15" s="344">
        <v>0</v>
      </c>
      <c r="F15" s="344">
        <v>0</v>
      </c>
      <c r="G15" s="344">
        <v>0</v>
      </c>
      <c r="H15" s="333"/>
    </row>
    <row r="16" spans="1:8" ht="20.149999999999999" customHeight="1" x14ac:dyDescent="0.65">
      <c r="A16" s="333"/>
      <c r="B16" s="343"/>
      <c r="C16" s="343"/>
      <c r="D16" s="332" t="s">
        <v>162</v>
      </c>
      <c r="E16" s="345">
        <f>INPUTS!P13</f>
        <v>0</v>
      </c>
      <c r="F16" s="345">
        <v>0</v>
      </c>
      <c r="G16" s="345">
        <v>0</v>
      </c>
      <c r="H16" s="333"/>
    </row>
    <row r="17" spans="4:7" ht="20.149999999999999" customHeight="1" x14ac:dyDescent="0.65">
      <c r="D17" s="346" t="s">
        <v>50</v>
      </c>
      <c r="E17" s="347">
        <v>0</v>
      </c>
      <c r="F17" s="347">
        <v>0</v>
      </c>
      <c r="G17" s="347">
        <v>0</v>
      </c>
    </row>
  </sheetData>
  <mergeCells count="2">
    <mergeCell ref="B2:G2"/>
    <mergeCell ref="B3:G3"/>
  </mergeCells>
  <pageMargins left="0.25" right="0.25"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499984740745262"/>
  </sheetPr>
  <dimension ref="A1:AD52"/>
  <sheetViews>
    <sheetView showGridLines="0" zoomScale="70" zoomScaleNormal="70" zoomScaleSheetLayoutView="85" workbookViewId="0">
      <pane xSplit="18" ySplit="13" topLeftCell="S49" activePane="bottomRight" state="frozen"/>
      <selection pane="topRight" activeCell="T1" sqref="T1"/>
      <selection pane="bottomLeft" activeCell="A12" sqref="A12"/>
      <selection pane="bottomRight" activeCell="M36" sqref="M36"/>
    </sheetView>
  </sheetViews>
  <sheetFormatPr defaultColWidth="11.07421875" defaultRowHeight="15.5" x14ac:dyDescent="0.35"/>
  <cols>
    <col min="1" max="1" width="5.3046875" customWidth="1"/>
    <col min="2" max="2" width="3" customWidth="1"/>
    <col min="3" max="3" width="35.07421875" customWidth="1"/>
    <col min="4" max="4" width="16.07421875" customWidth="1"/>
    <col min="5" max="5" width="4.07421875" customWidth="1"/>
    <col min="6" max="6" width="19.3046875" customWidth="1"/>
    <col min="7" max="7" width="3.3046875" customWidth="1"/>
    <col min="8" max="8" width="22.765625" customWidth="1"/>
    <col min="9" max="9" width="10.53515625" customWidth="1"/>
    <col min="10" max="17" width="19.4609375" customWidth="1"/>
    <col min="18" max="18" width="18.3046875" customWidth="1"/>
    <col min="19" max="19" width="14.3046875" customWidth="1"/>
  </cols>
  <sheetData>
    <row r="1" spans="1:24" x14ac:dyDescent="0.35">
      <c r="A1" s="130"/>
      <c r="B1" s="130"/>
      <c r="C1" s="130"/>
      <c r="D1" s="130"/>
      <c r="E1" s="130"/>
      <c r="F1" s="130"/>
      <c r="G1" s="130"/>
      <c r="H1" s="130"/>
      <c r="I1" s="130"/>
      <c r="J1" s="130"/>
      <c r="K1" s="130"/>
      <c r="L1" s="130"/>
      <c r="M1" s="130"/>
      <c r="N1" s="130"/>
      <c r="O1" s="130"/>
      <c r="P1" s="130"/>
      <c r="Q1" s="130"/>
      <c r="R1" s="130"/>
      <c r="S1" s="130"/>
      <c r="T1" s="130"/>
      <c r="U1" s="130"/>
      <c r="V1" s="130"/>
      <c r="W1" s="130"/>
      <c r="X1" s="130"/>
    </row>
    <row r="2" spans="1:24" ht="28" x14ac:dyDescent="0.6">
      <c r="A2" s="130"/>
      <c r="B2" s="150" t="str">
        <f>+INPUTS!B2</f>
        <v>PROJECT NAME:</v>
      </c>
      <c r="C2" s="150"/>
      <c r="D2" s="154" t="str">
        <f>+INPUTS!E2</f>
        <v>PROJECT NAME</v>
      </c>
      <c r="E2" s="130"/>
      <c r="F2" s="130"/>
      <c r="G2" s="130"/>
      <c r="H2" s="130"/>
      <c r="I2" s="130"/>
      <c r="J2" s="130"/>
      <c r="K2" s="130"/>
      <c r="L2" s="130"/>
      <c r="M2" s="130"/>
      <c r="N2" s="130"/>
      <c r="O2" s="130"/>
      <c r="P2" s="130"/>
      <c r="Q2" s="130"/>
      <c r="R2" s="130"/>
      <c r="S2" s="130"/>
      <c r="T2" s="130"/>
      <c r="U2" s="130"/>
      <c r="V2" s="130"/>
      <c r="W2" s="130"/>
      <c r="X2" s="130"/>
    </row>
    <row r="3" spans="1:24" ht="10.5" customHeight="1" x14ac:dyDescent="0.35">
      <c r="A3" s="130"/>
      <c r="B3" s="130"/>
      <c r="C3" s="130"/>
      <c r="D3" s="130"/>
      <c r="E3" s="130"/>
      <c r="F3" s="130"/>
      <c r="G3" s="130"/>
      <c r="H3" s="130"/>
      <c r="I3" s="130"/>
      <c r="J3" s="130"/>
      <c r="K3" s="130"/>
      <c r="L3" s="130"/>
      <c r="M3" s="130"/>
      <c r="N3" s="130"/>
      <c r="O3" s="130"/>
      <c r="P3" s="130"/>
      <c r="Q3" s="130"/>
      <c r="R3" s="130"/>
      <c r="S3" s="130"/>
      <c r="T3" s="130"/>
      <c r="U3" s="130"/>
      <c r="V3" s="130"/>
      <c r="W3" s="130"/>
      <c r="X3" s="130"/>
    </row>
    <row r="4" spans="1:24" ht="16" thickBot="1" x14ac:dyDescent="0.4">
      <c r="A4" s="130"/>
      <c r="B4" s="31" t="s">
        <v>116</v>
      </c>
      <c r="C4" s="34"/>
      <c r="D4" s="31"/>
      <c r="E4" s="31"/>
      <c r="F4" s="31"/>
      <c r="G4" s="31"/>
      <c r="H4" s="31"/>
      <c r="I4" s="31"/>
      <c r="J4" s="31"/>
      <c r="K4" s="31"/>
      <c r="L4" s="31"/>
      <c r="M4" s="31"/>
      <c r="N4" s="31"/>
      <c r="O4" s="31"/>
      <c r="P4" s="31"/>
      <c r="Q4" s="31"/>
      <c r="R4" s="31"/>
      <c r="S4" s="31"/>
      <c r="T4" s="31"/>
      <c r="U4" s="31"/>
      <c r="V4" s="31"/>
      <c r="W4" s="31"/>
      <c r="X4" s="31"/>
    </row>
    <row r="5" spans="1:24" x14ac:dyDescent="0.35">
      <c r="A5" s="130"/>
      <c r="B5" s="141"/>
      <c r="C5" s="141"/>
      <c r="D5" s="141"/>
      <c r="E5" s="141"/>
      <c r="F5" s="141"/>
      <c r="G5" s="141"/>
      <c r="H5" s="141"/>
      <c r="I5" s="141"/>
      <c r="J5" s="141"/>
      <c r="K5" s="141"/>
      <c r="L5" s="141"/>
      <c r="M5" s="141"/>
      <c r="N5" s="141"/>
      <c r="O5" s="141"/>
      <c r="P5" s="141"/>
      <c r="Q5" s="141"/>
      <c r="R5" s="141"/>
      <c r="S5" s="141"/>
      <c r="T5" s="141"/>
      <c r="U5" s="141"/>
      <c r="V5" s="141"/>
      <c r="W5" s="141"/>
      <c r="X5" s="141"/>
    </row>
    <row r="6" spans="1:24" ht="11.25" customHeight="1" x14ac:dyDescent="0.35">
      <c r="A6" s="130"/>
      <c r="B6" s="142" t="s">
        <v>117</v>
      </c>
      <c r="C6" s="143"/>
      <c r="D6" s="143" t="s">
        <v>118</v>
      </c>
      <c r="E6" s="141"/>
      <c r="F6" s="141"/>
      <c r="G6" s="141"/>
      <c r="H6" s="141"/>
      <c r="I6" s="141"/>
      <c r="J6" s="143">
        <v>1</v>
      </c>
      <c r="K6" s="143">
        <f>+J6+1</f>
        <v>2</v>
      </c>
      <c r="L6" s="143">
        <f t="shared" ref="L6:T6" si="0">+K6+1</f>
        <v>3</v>
      </c>
      <c r="M6" s="143">
        <f t="shared" si="0"/>
        <v>4</v>
      </c>
      <c r="N6" s="143">
        <f t="shared" si="0"/>
        <v>5</v>
      </c>
      <c r="O6" s="143">
        <f t="shared" si="0"/>
        <v>6</v>
      </c>
      <c r="P6" s="143">
        <f t="shared" si="0"/>
        <v>7</v>
      </c>
      <c r="Q6" s="143">
        <f t="shared" si="0"/>
        <v>8</v>
      </c>
      <c r="R6" s="143">
        <f t="shared" si="0"/>
        <v>9</v>
      </c>
      <c r="S6" s="143">
        <f t="shared" si="0"/>
        <v>10</v>
      </c>
      <c r="T6" s="143">
        <f t="shared" si="0"/>
        <v>11</v>
      </c>
      <c r="U6" s="143">
        <f t="shared" ref="U6" si="1">+T6+1</f>
        <v>12</v>
      </c>
      <c r="V6" s="143">
        <f t="shared" ref="V6" si="2">+U6+1</f>
        <v>13</v>
      </c>
      <c r="W6" s="143">
        <f t="shared" ref="W6" si="3">+V6+1</f>
        <v>14</v>
      </c>
      <c r="X6" s="143">
        <f t="shared" ref="X6" si="4">+W6+1</f>
        <v>15</v>
      </c>
    </row>
    <row r="7" spans="1:24" ht="11.25" customHeight="1" x14ac:dyDescent="0.35">
      <c r="A7" s="130"/>
      <c r="B7" s="144" t="s">
        <v>119</v>
      </c>
      <c r="C7" s="145"/>
      <c r="D7" s="145" t="s">
        <v>120</v>
      </c>
      <c r="E7" s="146"/>
      <c r="F7" s="146"/>
      <c r="G7" s="146"/>
      <c r="H7" s="146"/>
      <c r="I7" s="146"/>
      <c r="J7" s="167" t="e">
        <f>EOMONTH(INPUTS!P10,0)</f>
        <v>#N/A</v>
      </c>
      <c r="K7" s="167" t="e">
        <f>EOMONTH(J7,1)</f>
        <v>#N/A</v>
      </c>
      <c r="L7" s="167" t="e">
        <f t="shared" ref="L7:T7" si="5">EOMONTH(K7,1)</f>
        <v>#N/A</v>
      </c>
      <c r="M7" s="167" t="e">
        <f t="shared" si="5"/>
        <v>#N/A</v>
      </c>
      <c r="N7" s="167" t="e">
        <f t="shared" si="5"/>
        <v>#N/A</v>
      </c>
      <c r="O7" s="167" t="e">
        <f t="shared" si="5"/>
        <v>#N/A</v>
      </c>
      <c r="P7" s="167" t="e">
        <f t="shared" si="5"/>
        <v>#N/A</v>
      </c>
      <c r="Q7" s="167" t="e">
        <f t="shared" si="5"/>
        <v>#N/A</v>
      </c>
      <c r="R7" s="167" t="e">
        <f t="shared" si="5"/>
        <v>#N/A</v>
      </c>
      <c r="S7" s="167" t="e">
        <f t="shared" si="5"/>
        <v>#N/A</v>
      </c>
      <c r="T7" s="167" t="e">
        <f t="shared" si="5"/>
        <v>#N/A</v>
      </c>
      <c r="U7" s="167" t="e">
        <f t="shared" ref="U7" si="6">EOMONTH(T7,1)</f>
        <v>#N/A</v>
      </c>
      <c r="V7" s="167" t="e">
        <f t="shared" ref="V7" si="7">EOMONTH(U7,1)</f>
        <v>#N/A</v>
      </c>
      <c r="W7" s="167" t="e">
        <f t="shared" ref="W7" si="8">EOMONTH(V7,1)</f>
        <v>#N/A</v>
      </c>
      <c r="X7" s="167" t="e">
        <f t="shared" ref="X7" si="9">EOMONTH(W7,1)</f>
        <v>#N/A</v>
      </c>
    </row>
    <row r="8" spans="1:24" ht="11.25" customHeight="1" x14ac:dyDescent="0.35">
      <c r="A8" s="130"/>
      <c r="B8" s="142" t="s">
        <v>121</v>
      </c>
      <c r="C8" s="143"/>
      <c r="D8" s="143" t="s">
        <v>118</v>
      </c>
      <c r="E8" s="141"/>
      <c r="F8" s="141"/>
      <c r="G8" s="141"/>
      <c r="H8" s="141"/>
      <c r="I8" s="141"/>
      <c r="J8" s="143" t="e">
        <f>YEAR(J7)</f>
        <v>#N/A</v>
      </c>
      <c r="K8" s="143" t="e">
        <f t="shared" ref="K8:R8" si="10">YEAR(K7)</f>
        <v>#N/A</v>
      </c>
      <c r="L8" s="143" t="e">
        <f t="shared" si="10"/>
        <v>#N/A</v>
      </c>
      <c r="M8" s="143" t="e">
        <f t="shared" si="10"/>
        <v>#N/A</v>
      </c>
      <c r="N8" s="143" t="e">
        <f t="shared" si="10"/>
        <v>#N/A</v>
      </c>
      <c r="O8" s="143" t="e">
        <f t="shared" si="10"/>
        <v>#N/A</v>
      </c>
      <c r="P8" s="143" t="e">
        <f t="shared" si="10"/>
        <v>#N/A</v>
      </c>
      <c r="Q8" s="143" t="e">
        <f t="shared" si="10"/>
        <v>#N/A</v>
      </c>
      <c r="R8" s="143" t="e">
        <f t="shared" si="10"/>
        <v>#N/A</v>
      </c>
      <c r="S8" s="143" t="e">
        <f t="shared" ref="S8:T8" si="11">YEAR(S7)</f>
        <v>#N/A</v>
      </c>
      <c r="T8" s="143" t="e">
        <f t="shared" si="11"/>
        <v>#N/A</v>
      </c>
      <c r="U8" s="143" t="e">
        <f t="shared" ref="U8:V8" si="12">YEAR(U7)</f>
        <v>#N/A</v>
      </c>
      <c r="V8" s="143" t="e">
        <f t="shared" si="12"/>
        <v>#N/A</v>
      </c>
      <c r="W8" s="143" t="e">
        <f t="shared" ref="W8:X8" si="13">YEAR(W7)</f>
        <v>#N/A</v>
      </c>
      <c r="X8" s="143" t="e">
        <f t="shared" si="13"/>
        <v>#N/A</v>
      </c>
    </row>
    <row r="9" spans="1:24" ht="11.25" customHeight="1" x14ac:dyDescent="0.35">
      <c r="A9" s="130"/>
      <c r="B9" s="142" t="s">
        <v>122</v>
      </c>
      <c r="C9" s="143"/>
      <c r="D9" s="143" t="s">
        <v>118</v>
      </c>
      <c r="E9" s="141"/>
      <c r="F9" s="141"/>
      <c r="G9" s="141"/>
      <c r="H9" s="141"/>
      <c r="I9" s="141"/>
      <c r="J9" s="143" t="e">
        <f>NETWORKDAYS(EOMONTH(J7,-1)+1,J7,Holidays)</f>
        <v>#N/A</v>
      </c>
      <c r="K9" s="143" t="e">
        <f t="shared" ref="K9:R9" si="14">NETWORKDAYS(EOMONTH(K7,-1)+1,K7,Holidays)</f>
        <v>#N/A</v>
      </c>
      <c r="L9" s="143" t="e">
        <f t="shared" si="14"/>
        <v>#N/A</v>
      </c>
      <c r="M9" s="143" t="e">
        <f t="shared" si="14"/>
        <v>#N/A</v>
      </c>
      <c r="N9" s="143" t="e">
        <f t="shared" si="14"/>
        <v>#N/A</v>
      </c>
      <c r="O9" s="143" t="e">
        <f t="shared" si="14"/>
        <v>#N/A</v>
      </c>
      <c r="P9" s="143" t="e">
        <f t="shared" si="14"/>
        <v>#N/A</v>
      </c>
      <c r="Q9" s="143" t="e">
        <f t="shared" si="14"/>
        <v>#N/A</v>
      </c>
      <c r="R9" s="143" t="e">
        <f t="shared" si="14"/>
        <v>#N/A</v>
      </c>
      <c r="S9" s="143" t="e">
        <f t="shared" ref="S9:T9" si="15">NETWORKDAYS(EOMONTH(S7,-1)+1,S7,Holidays)</f>
        <v>#N/A</v>
      </c>
      <c r="T9" s="143" t="e">
        <f t="shared" si="15"/>
        <v>#N/A</v>
      </c>
      <c r="U9" s="143" t="e">
        <f t="shared" ref="U9:V9" si="16">NETWORKDAYS(EOMONTH(U7,-1)+1,U7,Holidays)</f>
        <v>#N/A</v>
      </c>
      <c r="V9" s="143" t="e">
        <f t="shared" si="16"/>
        <v>#N/A</v>
      </c>
      <c r="W9" s="143" t="e">
        <f t="shared" ref="W9:X9" si="17">NETWORKDAYS(EOMONTH(W7,-1)+1,W7,Holidays)</f>
        <v>#N/A</v>
      </c>
      <c r="X9" s="143" t="e">
        <f t="shared" si="17"/>
        <v>#N/A</v>
      </c>
    </row>
    <row r="10" spans="1:24" ht="11.25" customHeight="1" x14ac:dyDescent="0.35">
      <c r="A10" s="130"/>
      <c r="B10" s="142" t="s">
        <v>123</v>
      </c>
      <c r="C10" s="143"/>
      <c r="D10" s="143" t="s">
        <v>118</v>
      </c>
      <c r="E10" s="141"/>
      <c r="F10" s="141"/>
      <c r="G10" s="141"/>
      <c r="H10" s="141"/>
      <c r="I10" s="141"/>
      <c r="J10" s="143">
        <f>+ACTUAL!J10</f>
        <v>0</v>
      </c>
      <c r="K10" s="143">
        <f>+ACTUAL!K10</f>
        <v>0</v>
      </c>
      <c r="L10" s="143">
        <f>+ACTUAL!L10</f>
        <v>0</v>
      </c>
      <c r="M10" s="143">
        <f>+ACTUAL!M10</f>
        <v>0</v>
      </c>
      <c r="N10" s="143">
        <f>+ACTUAL!N10</f>
        <v>0</v>
      </c>
      <c r="O10" s="143">
        <f>+ACTUAL!O10</f>
        <v>0</v>
      </c>
      <c r="P10" s="143">
        <f>+ACTUAL!P10</f>
        <v>0</v>
      </c>
      <c r="Q10" s="143">
        <f>+ACTUAL!Q10</f>
        <v>0</v>
      </c>
      <c r="R10" s="143">
        <f>+ACTUAL!R10</f>
        <v>0</v>
      </c>
      <c r="S10" s="143">
        <f>+ACTUAL!S10</f>
        <v>0</v>
      </c>
      <c r="T10" s="143">
        <f>+ACTUAL!T10</f>
        <v>0</v>
      </c>
      <c r="U10" s="143">
        <f>+ACTUAL!U10</f>
        <v>0</v>
      </c>
      <c r="V10" s="143">
        <f>+ACTUAL!V10</f>
        <v>0</v>
      </c>
      <c r="W10" s="143">
        <f>+ACTUAL!W10</f>
        <v>0</v>
      </c>
      <c r="X10" s="143">
        <f>+ACTUAL!X10</f>
        <v>0</v>
      </c>
    </row>
    <row r="11" spans="1:24" ht="11.25" customHeight="1" x14ac:dyDescent="0.35">
      <c r="A11" s="130"/>
      <c r="B11" s="141"/>
      <c r="C11" s="141"/>
      <c r="D11" s="141"/>
      <c r="E11" s="141"/>
      <c r="F11" s="141"/>
      <c r="G11" s="141"/>
      <c r="H11" s="141"/>
      <c r="I11" s="141"/>
      <c r="J11" s="141"/>
      <c r="K11" s="141"/>
      <c r="L11" s="141"/>
      <c r="M11" s="141"/>
      <c r="N11" s="141"/>
      <c r="O11" s="141"/>
      <c r="P11" s="141"/>
      <c r="Q11" s="143"/>
      <c r="R11" s="143"/>
      <c r="S11" s="143"/>
      <c r="T11" s="143"/>
      <c r="U11" s="143"/>
      <c r="V11" s="143"/>
      <c r="W11" s="143"/>
      <c r="X11" s="143"/>
    </row>
    <row r="12" spans="1:24" ht="11.25" customHeight="1" x14ac:dyDescent="0.35">
      <c r="A12" s="130"/>
      <c r="B12" s="141"/>
      <c r="C12" s="141"/>
      <c r="D12" s="141"/>
      <c r="E12" s="141"/>
      <c r="F12" s="141"/>
      <c r="G12" s="141"/>
      <c r="H12" s="141"/>
      <c r="I12" s="141"/>
      <c r="J12" s="141"/>
      <c r="K12" s="141"/>
      <c r="L12" s="141"/>
      <c r="M12" s="141"/>
      <c r="N12" s="141"/>
      <c r="O12" s="141"/>
      <c r="P12" s="141"/>
      <c r="Q12" s="141"/>
      <c r="R12" s="141"/>
      <c r="S12" s="141"/>
      <c r="T12" s="141"/>
      <c r="U12" s="141"/>
      <c r="V12" s="141"/>
      <c r="W12" s="141"/>
      <c r="X12" s="141"/>
    </row>
    <row r="13" spans="1:24" s="9" customFormat="1" ht="13.5" thickBot="1" x14ac:dyDescent="0.35">
      <c r="A13" s="131"/>
      <c r="B13" s="147" t="s">
        <v>66</v>
      </c>
      <c r="C13" s="148"/>
      <c r="D13" s="147" t="s">
        <v>125</v>
      </c>
      <c r="E13" s="147"/>
      <c r="F13" s="147"/>
      <c r="G13" s="147"/>
      <c r="H13" s="147" t="s">
        <v>126</v>
      </c>
      <c r="I13" s="147"/>
      <c r="J13" s="149"/>
      <c r="K13" s="149"/>
      <c r="L13" s="149"/>
      <c r="M13" s="149"/>
      <c r="N13" s="149"/>
      <c r="O13" s="149"/>
      <c r="P13" s="149"/>
      <c r="Q13" s="149"/>
      <c r="R13" s="149"/>
      <c r="S13" s="149"/>
      <c r="T13" s="149"/>
      <c r="U13" s="149"/>
      <c r="V13" s="149"/>
      <c r="W13" s="149"/>
      <c r="X13" s="149"/>
    </row>
    <row r="14" spans="1:24" s="10" customFormat="1" ht="12.5" x14ac:dyDescent="0.25">
      <c r="A14" s="132"/>
      <c r="B14" s="132"/>
      <c r="C14" s="132"/>
      <c r="D14" s="132"/>
      <c r="E14" s="132"/>
      <c r="F14" s="132"/>
      <c r="G14" s="132"/>
      <c r="H14" s="132"/>
      <c r="I14" s="132"/>
      <c r="J14" s="132"/>
      <c r="K14" s="132"/>
      <c r="L14" s="132"/>
      <c r="M14" s="132"/>
      <c r="N14" s="132"/>
      <c r="O14" s="132"/>
      <c r="P14" s="132"/>
      <c r="Q14" s="132"/>
      <c r="R14" s="132"/>
      <c r="S14" s="132"/>
      <c r="T14" s="132"/>
      <c r="U14" s="132"/>
      <c r="V14" s="132"/>
      <c r="W14" s="132"/>
      <c r="X14" s="132"/>
    </row>
    <row r="15" spans="1:24" s="10" customFormat="1" ht="14.25" customHeight="1" x14ac:dyDescent="0.25">
      <c r="A15" s="132"/>
      <c r="B15" s="151" t="str">
        <f>+C15</f>
        <v>Business Case Management</v>
      </c>
      <c r="C15" s="152" t="str">
        <f>+INPUTS!D21</f>
        <v>Business Case Management</v>
      </c>
      <c r="D15" s="46">
        <f>+INPUTS!P21</f>
        <v>0</v>
      </c>
      <c r="E15" s="132"/>
      <c r="F15" s="132"/>
      <c r="G15" s="132"/>
      <c r="H15" s="12">
        <f>SUM(J15:R15)</f>
        <v>0</v>
      </c>
      <c r="I15" s="132"/>
      <c r="J15" s="71">
        <f>IF(OR(ACTUAL!J$16&gt;0,J$10=1),ACTUAL!J15,'FORECAST-UPDATE'!J15)</f>
        <v>0</v>
      </c>
      <c r="K15" s="71">
        <f>IF(OR(ACTUAL!K$16&gt;0,K$10=1),ACTUAL!K15,'FORECAST-UPDATE'!K15)</f>
        <v>0</v>
      </c>
      <c r="L15" s="71">
        <f>IF(OR(ACTUAL!L$16&gt;0,L$10=1),ACTUAL!L15,'FORECAST-UPDATE'!L15)</f>
        <v>0</v>
      </c>
      <c r="M15" s="71">
        <f>IF(OR(ACTUAL!M$16&gt;0,M$10=1),ACTUAL!M15,'FORECAST-UPDATE'!M15)</f>
        <v>0</v>
      </c>
      <c r="N15" s="71">
        <f>IF(OR(ACTUAL!N$16&gt;0,N$10=1),ACTUAL!N15,'FORECAST-UPDATE'!N15)</f>
        <v>0</v>
      </c>
      <c r="O15" s="71">
        <f>IF(OR(ACTUAL!O$16&gt;0,O$10=1),ACTUAL!O15,'FORECAST-UPDATE'!O15)</f>
        <v>0</v>
      </c>
      <c r="P15" s="71">
        <f>IF(OR(ACTUAL!P$16&gt;0,P$10=1),ACTUAL!P15,'FORECAST-UPDATE'!P15)</f>
        <v>0</v>
      </c>
      <c r="Q15" s="71">
        <f>IF(OR(ACTUAL!Q$16&gt;0,Q$10=1),ACTUAL!Q15,'FORECAST-UPDATE'!Q15)</f>
        <v>0</v>
      </c>
      <c r="R15" s="71">
        <f>IF(OR(ACTUAL!R$16&gt;0,R$10=1),ACTUAL!R15,'FORECAST-UPDATE'!R15)</f>
        <v>0</v>
      </c>
      <c r="S15" s="71">
        <f>IF(OR(ACTUAL!S$16&gt;0,S$10=1),ACTUAL!S15,'FORECAST-UPDATE'!S15)</f>
        <v>0</v>
      </c>
      <c r="T15" s="71">
        <f>IF(OR(ACTUAL!T$16&gt;0,T$10=1),ACTUAL!T15,'FORECAST-UPDATE'!T15)</f>
        <v>0</v>
      </c>
      <c r="U15" s="71">
        <f>IF(OR(ACTUAL!U$16&gt;0,U$10=1),ACTUAL!U15,'FORECAST-UPDATE'!U15)</f>
        <v>0</v>
      </c>
      <c r="V15" s="71">
        <f>IF(OR(ACTUAL!V$16&gt;0,V$10=1),ACTUAL!V15,'FORECAST-UPDATE'!V15)</f>
        <v>0</v>
      </c>
      <c r="W15" s="71">
        <f>IF(OR(ACTUAL!W$16&gt;0,W$10=1),ACTUAL!W15,'FORECAST-UPDATE'!W15)</f>
        <v>0</v>
      </c>
      <c r="X15" s="71">
        <f>IF(OR(ACTUAL!X$16&gt;0,X$10=1),ACTUAL!X15,'FORECAST-UPDATE'!X15)</f>
        <v>0</v>
      </c>
    </row>
    <row r="16" spans="1:24" s="10" customFormat="1" ht="14.25" customHeight="1" x14ac:dyDescent="0.25">
      <c r="A16" s="132"/>
      <c r="B16" s="151">
        <f t="shared" ref="B16:B20" si="18">+C16</f>
        <v>0</v>
      </c>
      <c r="C16" s="152">
        <f>+INPUTS!D22</f>
        <v>0</v>
      </c>
      <c r="D16" s="46">
        <f>+INPUTS!P22</f>
        <v>0</v>
      </c>
      <c r="E16" s="132"/>
      <c r="F16" s="132"/>
      <c r="G16" s="132"/>
      <c r="H16" s="12">
        <f t="shared" ref="H16:H23" si="19">SUM(J16:R16)</f>
        <v>0</v>
      </c>
      <c r="I16" s="132"/>
      <c r="J16" s="71">
        <f>IF(OR(ACTUAL!J$16&gt;0,J$10=1),ACTUAL!J16,'FORECAST-UPDATE'!J16)</f>
        <v>0</v>
      </c>
      <c r="K16" s="71">
        <f>IF(OR(ACTUAL!K$16&gt;0,K$10=1),ACTUAL!K16,'FORECAST-UPDATE'!K16)</f>
        <v>0</v>
      </c>
      <c r="L16" s="71">
        <f>IF(OR(ACTUAL!L$16&gt;0,L$10=1),ACTUAL!L16,'FORECAST-UPDATE'!L16)</f>
        <v>0</v>
      </c>
      <c r="M16" s="71">
        <f>IF(OR(ACTUAL!M$16&gt;0,M$10=1),ACTUAL!M16,'FORECAST-UPDATE'!M16)</f>
        <v>0</v>
      </c>
      <c r="N16" s="71">
        <f>IF(OR(ACTUAL!N$16&gt;0,N$10=1),ACTUAL!N16,'FORECAST-UPDATE'!N16)</f>
        <v>0</v>
      </c>
      <c r="O16" s="71">
        <f>IF(OR(ACTUAL!O$16&gt;0,O$10=1),ACTUAL!O16,'FORECAST-UPDATE'!O16)</f>
        <v>0</v>
      </c>
      <c r="P16" s="71">
        <f>IF(OR(ACTUAL!P$16&gt;0,P$10=1),ACTUAL!P16,'FORECAST-UPDATE'!P16)</f>
        <v>0</v>
      </c>
      <c r="Q16" s="71">
        <f>IF(OR(ACTUAL!Q$16&gt;0,Q$10=1),ACTUAL!Q16,'FORECAST-UPDATE'!Q16)</f>
        <v>0</v>
      </c>
      <c r="R16" s="71">
        <f>IF(OR(ACTUAL!R$16&gt;0,R$10=1),ACTUAL!R16,'FORECAST-UPDATE'!R16)</f>
        <v>0</v>
      </c>
      <c r="S16" s="71">
        <f>IF(OR(ACTUAL!S$16&gt;0,S$10=1),ACTUAL!S16,'FORECAST-UPDATE'!S16)</f>
        <v>0</v>
      </c>
      <c r="T16" s="71">
        <f>IF(OR(ACTUAL!T$16&gt;0,T$10=1),ACTUAL!T16,'FORECAST-UPDATE'!T16)</f>
        <v>0</v>
      </c>
      <c r="U16" s="71">
        <f>IF(OR(ACTUAL!U$16&gt;0,U$10=1),ACTUAL!U16,'FORECAST-UPDATE'!U16)</f>
        <v>0</v>
      </c>
      <c r="V16" s="71">
        <f>IF(OR(ACTUAL!V$16&gt;0,V$10=1),ACTUAL!V16,'FORECAST-UPDATE'!V16)</f>
        <v>0</v>
      </c>
      <c r="W16" s="71">
        <f>IF(OR(ACTUAL!W$16&gt;0,W$10=1),ACTUAL!W16,'FORECAST-UPDATE'!W16)</f>
        <v>0</v>
      </c>
      <c r="X16" s="71">
        <f>IF(OR(ACTUAL!X$16&gt;0,X$10=1),ACTUAL!X16,'FORECAST-UPDATE'!X16)</f>
        <v>0</v>
      </c>
    </row>
    <row r="17" spans="1:30" s="10" customFormat="1" ht="14.25" customHeight="1" x14ac:dyDescent="0.25">
      <c r="A17" s="132"/>
      <c r="B17" s="151">
        <f t="shared" si="18"/>
        <v>0</v>
      </c>
      <c r="C17" s="152">
        <f>+INPUTS!D23</f>
        <v>0</v>
      </c>
      <c r="D17" s="46">
        <f>+INPUTS!P23</f>
        <v>0</v>
      </c>
      <c r="E17" s="132"/>
      <c r="F17" s="132"/>
      <c r="G17" s="132"/>
      <c r="H17" s="12">
        <f t="shared" si="19"/>
        <v>0</v>
      </c>
      <c r="I17" s="132"/>
      <c r="J17" s="71">
        <f>IF(OR(ACTUAL!J$16&gt;0,J$10=1),ACTUAL!J17,'FORECAST-UPDATE'!J17)</f>
        <v>0</v>
      </c>
      <c r="K17" s="71">
        <f>IF(OR(ACTUAL!K$16&gt;0,K$10=1),ACTUAL!K17,'FORECAST-UPDATE'!K17)</f>
        <v>0</v>
      </c>
      <c r="L17" s="71">
        <f>IF(OR(ACTUAL!L$16&gt;0,L$10=1),ACTUAL!L17,'FORECAST-UPDATE'!L17)</f>
        <v>0</v>
      </c>
      <c r="M17" s="71">
        <f>IF(OR(ACTUAL!M$16&gt;0,M$10=1),ACTUAL!M17,'FORECAST-UPDATE'!M17)</f>
        <v>0</v>
      </c>
      <c r="N17" s="71">
        <f>IF(OR(ACTUAL!N$16&gt;0,N$10=1),ACTUAL!N17,'FORECAST-UPDATE'!N17)</f>
        <v>0</v>
      </c>
      <c r="O17" s="71">
        <f>IF(OR(ACTUAL!O$16&gt;0,O$10=1),ACTUAL!O17,'FORECAST-UPDATE'!O17)</f>
        <v>0</v>
      </c>
      <c r="P17" s="71">
        <f>IF(OR(ACTUAL!P$16&gt;0,P$10=1),ACTUAL!P17,'FORECAST-UPDATE'!P17)</f>
        <v>0</v>
      </c>
      <c r="Q17" s="71">
        <f>IF(OR(ACTUAL!Q$16&gt;0,Q$10=1),ACTUAL!Q17,'FORECAST-UPDATE'!Q17)</f>
        <v>0</v>
      </c>
      <c r="R17" s="71">
        <f>IF(OR(ACTUAL!R$16&gt;0,R$10=1),ACTUAL!R17,'FORECAST-UPDATE'!R17)</f>
        <v>0</v>
      </c>
      <c r="S17" s="71">
        <f>IF(OR(ACTUAL!S$16&gt;0,S$10=1),ACTUAL!S17,'FORECAST-UPDATE'!S17)</f>
        <v>0</v>
      </c>
      <c r="T17" s="71">
        <f>IF(OR(ACTUAL!T$16&gt;0,T$10=1),ACTUAL!T17,'FORECAST-UPDATE'!T17)</f>
        <v>0</v>
      </c>
      <c r="U17" s="71">
        <f>IF(OR(ACTUAL!U$16&gt;0,U$10=1),ACTUAL!U17,'FORECAST-UPDATE'!U17)</f>
        <v>0</v>
      </c>
      <c r="V17" s="71">
        <f>IF(OR(ACTUAL!V$16&gt;0,V$10=1),ACTUAL!V17,'FORECAST-UPDATE'!V17)</f>
        <v>0</v>
      </c>
      <c r="W17" s="71">
        <f>IF(OR(ACTUAL!W$16&gt;0,W$10=1),ACTUAL!W17,'FORECAST-UPDATE'!W17)</f>
        <v>0</v>
      </c>
      <c r="X17" s="71">
        <f>IF(OR(ACTUAL!X$16&gt;0,X$10=1),ACTUAL!X17,'FORECAST-UPDATE'!X17)</f>
        <v>0</v>
      </c>
    </row>
    <row r="18" spans="1:30" s="10" customFormat="1" ht="14.25" customHeight="1" x14ac:dyDescent="0.25">
      <c r="A18" s="132"/>
      <c r="B18" s="151">
        <f t="shared" si="18"/>
        <v>0</v>
      </c>
      <c r="C18" s="152">
        <f>+INPUTS!D24</f>
        <v>0</v>
      </c>
      <c r="D18" s="46">
        <f>+INPUTS!P24</f>
        <v>0</v>
      </c>
      <c r="E18" s="132"/>
      <c r="F18" s="132"/>
      <c r="G18" s="132"/>
      <c r="H18" s="12">
        <f t="shared" si="19"/>
        <v>0</v>
      </c>
      <c r="I18" s="132"/>
      <c r="J18" s="71">
        <f>IF(OR(ACTUAL!J$16&gt;0,J$10=1),ACTUAL!J18,'FORECAST-UPDATE'!J18)</f>
        <v>0</v>
      </c>
      <c r="K18" s="71">
        <f>IF(OR(ACTUAL!K$16&gt;0,K$10=1),ACTUAL!K18,'FORECAST-UPDATE'!K18)</f>
        <v>0</v>
      </c>
      <c r="L18" s="71">
        <f>IF(OR(ACTUAL!L$16&gt;0,L$10=1),ACTUAL!L18,'FORECAST-UPDATE'!L18)</f>
        <v>0</v>
      </c>
      <c r="M18" s="71">
        <f>IF(OR(ACTUAL!M$16&gt;0,M$10=1),ACTUAL!M18,'FORECAST-UPDATE'!M18)</f>
        <v>0</v>
      </c>
      <c r="N18" s="71">
        <f>IF(OR(ACTUAL!N$16&gt;0,N$10=1),ACTUAL!N18,'FORECAST-UPDATE'!N18)</f>
        <v>0</v>
      </c>
      <c r="O18" s="71">
        <f>IF(OR(ACTUAL!O$16&gt;0,O$10=1),ACTUAL!O18,'FORECAST-UPDATE'!O18)</f>
        <v>0</v>
      </c>
      <c r="P18" s="71">
        <f>IF(OR(ACTUAL!P$16&gt;0,P$10=1),ACTUAL!P18,'FORECAST-UPDATE'!P18)</f>
        <v>0</v>
      </c>
      <c r="Q18" s="71">
        <f>IF(OR(ACTUAL!Q$16&gt;0,Q$10=1),ACTUAL!Q18,'FORECAST-UPDATE'!Q18)</f>
        <v>0</v>
      </c>
      <c r="R18" s="71">
        <f>IF(OR(ACTUAL!R$16&gt;0,R$10=1),ACTUAL!R18,'FORECAST-UPDATE'!R18)</f>
        <v>0</v>
      </c>
      <c r="S18" s="71">
        <f>IF(OR(ACTUAL!S$16&gt;0,S$10=1),ACTUAL!S18,'FORECAST-UPDATE'!S18)</f>
        <v>0</v>
      </c>
      <c r="T18" s="71">
        <f>IF(OR(ACTUAL!T$16&gt;0,T$10=1),ACTUAL!T18,'FORECAST-UPDATE'!T18)</f>
        <v>0</v>
      </c>
      <c r="U18" s="71">
        <f>IF(OR(ACTUAL!U$16&gt;0,U$10=1),ACTUAL!U18,'FORECAST-UPDATE'!U18)</f>
        <v>0</v>
      </c>
      <c r="V18" s="71">
        <f>IF(OR(ACTUAL!V$16&gt;0,V$10=1),ACTUAL!V18,'FORECAST-UPDATE'!V18)</f>
        <v>0</v>
      </c>
      <c r="W18" s="71">
        <f>IF(OR(ACTUAL!W$16&gt;0,W$10=1),ACTUAL!W18,'FORECAST-UPDATE'!W18)</f>
        <v>0</v>
      </c>
      <c r="X18" s="71">
        <f>IF(OR(ACTUAL!X$16&gt;0,X$10=1),ACTUAL!X18,'FORECAST-UPDATE'!X18)</f>
        <v>0</v>
      </c>
    </row>
    <row r="19" spans="1:30" s="10" customFormat="1" ht="14.25" customHeight="1" x14ac:dyDescent="0.25">
      <c r="A19" s="132"/>
      <c r="B19" s="151">
        <f t="shared" si="18"/>
        <v>0</v>
      </c>
      <c r="C19" s="152">
        <f>+INPUTS!D25</f>
        <v>0</v>
      </c>
      <c r="D19" s="46">
        <f>+INPUTS!P25</f>
        <v>0</v>
      </c>
      <c r="E19" s="132"/>
      <c r="F19" s="132"/>
      <c r="G19" s="132"/>
      <c r="H19" s="12">
        <f t="shared" si="19"/>
        <v>0</v>
      </c>
      <c r="I19" s="132"/>
      <c r="J19" s="71">
        <f>IF(OR(ACTUAL!J$16&gt;0,J$10=1),ACTUAL!J19,'FORECAST-UPDATE'!J19)</f>
        <v>0</v>
      </c>
      <c r="K19" s="71">
        <f>IF(OR(ACTUAL!K$16&gt;0,K$10=1),ACTUAL!K19,'FORECAST-UPDATE'!K19)</f>
        <v>0</v>
      </c>
      <c r="L19" s="71">
        <f>IF(OR(ACTUAL!L$16&gt;0,L$10=1),ACTUAL!L19,'FORECAST-UPDATE'!L19)</f>
        <v>0</v>
      </c>
      <c r="M19" s="71">
        <f>IF(OR(ACTUAL!M$16&gt;0,M$10=1),ACTUAL!M19,'FORECAST-UPDATE'!M19)</f>
        <v>0</v>
      </c>
      <c r="N19" s="71">
        <f>IF(OR(ACTUAL!N$16&gt;0,N$10=1),ACTUAL!N19,'FORECAST-UPDATE'!N19)</f>
        <v>0</v>
      </c>
      <c r="O19" s="71">
        <f>IF(OR(ACTUAL!O$16&gt;0,O$10=1),ACTUAL!O19,'FORECAST-UPDATE'!O19)</f>
        <v>0</v>
      </c>
      <c r="P19" s="71">
        <f>IF(OR(ACTUAL!P$16&gt;0,P$10=1),ACTUAL!P19,'FORECAST-UPDATE'!P19)</f>
        <v>0</v>
      </c>
      <c r="Q19" s="71">
        <f>IF(OR(ACTUAL!Q$16&gt;0,Q$10=1),ACTUAL!Q19,'FORECAST-UPDATE'!Q19)</f>
        <v>0</v>
      </c>
      <c r="R19" s="71">
        <f>IF(OR(ACTUAL!R$16&gt;0,R$10=1),ACTUAL!R19,'FORECAST-UPDATE'!R19)</f>
        <v>0</v>
      </c>
      <c r="S19" s="71">
        <f>IF(OR(ACTUAL!S$16&gt;0,S$10=1),ACTUAL!S19,'FORECAST-UPDATE'!S19)</f>
        <v>0</v>
      </c>
      <c r="T19" s="71">
        <f>IF(OR(ACTUAL!T$16&gt;0,T$10=1),ACTUAL!T19,'FORECAST-UPDATE'!T19)</f>
        <v>0</v>
      </c>
      <c r="U19" s="71">
        <f>IF(OR(ACTUAL!U$16&gt;0,U$10=1),ACTUAL!U19,'FORECAST-UPDATE'!U19)</f>
        <v>0</v>
      </c>
      <c r="V19" s="71">
        <f>IF(OR(ACTUAL!V$16&gt;0,V$10=1),ACTUAL!V19,'FORECAST-UPDATE'!V19)</f>
        <v>0</v>
      </c>
      <c r="W19" s="71">
        <f>IF(OR(ACTUAL!W$16&gt;0,W$10=1),ACTUAL!W19,'FORECAST-UPDATE'!W19)</f>
        <v>0</v>
      </c>
      <c r="X19" s="71">
        <f>IF(OR(ACTUAL!X$16&gt;0,X$10=1),ACTUAL!X19,'FORECAST-UPDATE'!X19)</f>
        <v>0</v>
      </c>
    </row>
    <row r="20" spans="1:30" ht="14.25" customHeight="1" x14ac:dyDescent="0.35">
      <c r="A20" s="132"/>
      <c r="B20" s="151">
        <f t="shared" si="18"/>
        <v>0</v>
      </c>
      <c r="C20" s="152">
        <f>+INPUTS!D26</f>
        <v>0</v>
      </c>
      <c r="D20" s="46">
        <f>+INPUTS!P26</f>
        <v>0</v>
      </c>
      <c r="E20" s="132"/>
      <c r="F20" s="132"/>
      <c r="G20" s="130"/>
      <c r="H20" s="12">
        <f t="shared" si="19"/>
        <v>0</v>
      </c>
      <c r="I20" s="132"/>
      <c r="J20" s="71">
        <f>IF(OR(ACTUAL!J$16&gt;0,J$10=1),ACTUAL!J20,'FORECAST-UPDATE'!J20)</f>
        <v>0</v>
      </c>
      <c r="K20" s="71">
        <f>IF(OR(ACTUAL!K$16&gt;0,K$10=1),ACTUAL!K20,'FORECAST-UPDATE'!K20)</f>
        <v>0</v>
      </c>
      <c r="L20" s="71">
        <f>IF(OR(ACTUAL!L$16&gt;0,L$10=1),ACTUAL!L20,'FORECAST-UPDATE'!L20)</f>
        <v>0</v>
      </c>
      <c r="M20" s="71">
        <f>IF(OR(ACTUAL!M$16&gt;0,M$10=1),ACTUAL!M20,'FORECAST-UPDATE'!M20)</f>
        <v>0</v>
      </c>
      <c r="N20" s="71">
        <f>IF(OR(ACTUAL!N$16&gt;0,N$10=1),ACTUAL!N20,'FORECAST-UPDATE'!N20)</f>
        <v>0</v>
      </c>
      <c r="O20" s="71">
        <f>IF(OR(ACTUAL!O$16&gt;0,O$10=1),ACTUAL!O20,'FORECAST-UPDATE'!O20)</f>
        <v>0</v>
      </c>
      <c r="P20" s="71">
        <f>IF(OR(ACTUAL!P$16&gt;0,P$10=1),ACTUAL!P20,'FORECAST-UPDATE'!P20)</f>
        <v>0</v>
      </c>
      <c r="Q20" s="71">
        <f>IF(OR(ACTUAL!Q$16&gt;0,Q$10=1),ACTUAL!Q20,'FORECAST-UPDATE'!Q20)</f>
        <v>0</v>
      </c>
      <c r="R20" s="71">
        <f>IF(OR(ACTUAL!R$16&gt;0,R$10=1),ACTUAL!R20,'FORECAST-UPDATE'!R20)</f>
        <v>0</v>
      </c>
      <c r="S20" s="71">
        <f>IF(OR(ACTUAL!S$16&gt;0,S$10=1),ACTUAL!S20,'FORECAST-UPDATE'!S20)</f>
        <v>0</v>
      </c>
      <c r="T20" s="71">
        <f>IF(OR(ACTUAL!T$16&gt;0,T$10=1),ACTUAL!T20,'FORECAST-UPDATE'!T20)</f>
        <v>0</v>
      </c>
      <c r="U20" s="71">
        <f>IF(OR(ACTUAL!U$16&gt;0,U$10=1),ACTUAL!U20,'FORECAST-UPDATE'!U20)</f>
        <v>0</v>
      </c>
      <c r="V20" s="71">
        <f>IF(OR(ACTUAL!V$16&gt;0,V$10=1),ACTUAL!V20,'FORECAST-UPDATE'!V20)</f>
        <v>0</v>
      </c>
      <c r="W20" s="71">
        <f>IF(OR(ACTUAL!W$16&gt;0,W$10=1),ACTUAL!W20,'FORECAST-UPDATE'!W20)</f>
        <v>0</v>
      </c>
      <c r="X20" s="71">
        <f>IF(OR(ACTUAL!X$16&gt;0,X$10=1),ACTUAL!X20,'FORECAST-UPDATE'!X20)</f>
        <v>0</v>
      </c>
    </row>
    <row r="21" spans="1:30" ht="14.25" customHeight="1" x14ac:dyDescent="0.35">
      <c r="A21" s="132"/>
      <c r="B21" s="151">
        <f t="shared" ref="B21:B24" si="20">+C21</f>
        <v>0</v>
      </c>
      <c r="C21" s="152">
        <f>+INPUTS!D27</f>
        <v>0</v>
      </c>
      <c r="D21" s="46">
        <f>+INPUTS!P27</f>
        <v>0</v>
      </c>
      <c r="E21" s="132"/>
      <c r="F21" s="132"/>
      <c r="G21" s="130"/>
      <c r="H21" s="12">
        <f t="shared" si="19"/>
        <v>0</v>
      </c>
      <c r="I21" s="132"/>
      <c r="J21" s="71">
        <f>IF(OR(ACTUAL!J$16&gt;0,J$10=1),ACTUAL!J21,'FORECAST-UPDATE'!J21)</f>
        <v>0</v>
      </c>
      <c r="K21" s="71">
        <f>IF(OR(ACTUAL!K$16&gt;0,K$10=1),ACTUAL!K21,'FORECAST-UPDATE'!K21)</f>
        <v>0</v>
      </c>
      <c r="L21" s="71">
        <f>IF(OR(ACTUAL!L$16&gt;0,L$10=1),ACTUAL!L21,'FORECAST-UPDATE'!L21)</f>
        <v>0</v>
      </c>
      <c r="M21" s="71">
        <f>IF(OR(ACTUAL!M$16&gt;0,M$10=1),ACTUAL!M21,'FORECAST-UPDATE'!M21)</f>
        <v>0</v>
      </c>
      <c r="N21" s="71">
        <f>IF(OR(ACTUAL!N$16&gt;0,N$10=1),ACTUAL!N21,'FORECAST-UPDATE'!N21)</f>
        <v>0</v>
      </c>
      <c r="O21" s="71">
        <f>IF(OR(ACTUAL!O$16&gt;0,O$10=1),ACTUAL!O21,'FORECAST-UPDATE'!O21)</f>
        <v>0</v>
      </c>
      <c r="P21" s="71">
        <f>IF(OR(ACTUAL!P$16&gt;0,P$10=1),ACTUAL!P21,'FORECAST-UPDATE'!P21)</f>
        <v>0</v>
      </c>
      <c r="Q21" s="71">
        <f>IF(OR(ACTUAL!Q$16&gt;0,Q$10=1),ACTUAL!Q21,'FORECAST-UPDATE'!Q21)</f>
        <v>0</v>
      </c>
      <c r="R21" s="71">
        <f>IF(OR(ACTUAL!R$16&gt;0,R$10=1),ACTUAL!R21,'FORECAST-UPDATE'!R21)</f>
        <v>0</v>
      </c>
      <c r="S21" s="71">
        <f>IF(OR(ACTUAL!S$16&gt;0,S$10=1),ACTUAL!S21,'FORECAST-UPDATE'!S21)</f>
        <v>0</v>
      </c>
      <c r="T21" s="71">
        <f>IF(OR(ACTUAL!T$16&gt;0,T$10=1),ACTUAL!T21,'FORECAST-UPDATE'!T21)</f>
        <v>0</v>
      </c>
      <c r="U21" s="71">
        <f>IF(OR(ACTUAL!U$16&gt;0,U$10=1),ACTUAL!U21,'FORECAST-UPDATE'!U21)</f>
        <v>0</v>
      </c>
      <c r="V21" s="71">
        <f>IF(OR(ACTUAL!V$16&gt;0,V$10=1),ACTUAL!V21,'FORECAST-UPDATE'!V21)</f>
        <v>0</v>
      </c>
      <c r="W21" s="71">
        <f>IF(OR(ACTUAL!W$16&gt;0,W$10=1),ACTUAL!W21,'FORECAST-UPDATE'!W21)</f>
        <v>0</v>
      </c>
      <c r="X21" s="71">
        <f>IF(OR(ACTUAL!X$16&gt;0,X$10=1),ACTUAL!X21,'FORECAST-UPDATE'!X21)</f>
        <v>0</v>
      </c>
    </row>
    <row r="22" spans="1:30" ht="14.25" customHeight="1" x14ac:dyDescent="0.35">
      <c r="A22" s="132"/>
      <c r="B22" s="151">
        <f t="shared" si="20"/>
        <v>0</v>
      </c>
      <c r="C22" s="152">
        <f>+INPUTS!D28</f>
        <v>0</v>
      </c>
      <c r="D22" s="46">
        <f>+INPUTS!P28</f>
        <v>0</v>
      </c>
      <c r="E22" s="132"/>
      <c r="F22" s="132"/>
      <c r="G22" s="130"/>
      <c r="H22" s="12">
        <f t="shared" si="19"/>
        <v>0</v>
      </c>
      <c r="I22" s="132"/>
      <c r="J22" s="71">
        <f>IF(OR(ACTUAL!J$16&gt;0,J$10=1),ACTUAL!J22,'FORECAST-UPDATE'!J22)</f>
        <v>0</v>
      </c>
      <c r="K22" s="71">
        <f>IF(OR(ACTUAL!K$16&gt;0,K$10=1),ACTUAL!K22,'FORECAST-UPDATE'!K22)</f>
        <v>0</v>
      </c>
      <c r="L22" s="71">
        <f>IF(OR(ACTUAL!L$16&gt;0,L$10=1),ACTUAL!L22,'FORECAST-UPDATE'!L22)</f>
        <v>0</v>
      </c>
      <c r="M22" s="71">
        <f>IF(OR(ACTUAL!M$16&gt;0,M$10=1),ACTUAL!M22,'FORECAST-UPDATE'!M22)</f>
        <v>0</v>
      </c>
      <c r="N22" s="71">
        <f>IF(OR(ACTUAL!N$16&gt;0,N$10=1),ACTUAL!N22,'FORECAST-UPDATE'!N22)</f>
        <v>0</v>
      </c>
      <c r="O22" s="71">
        <f>IF(OR(ACTUAL!O$16&gt;0,O$10=1),ACTUAL!O22,'FORECAST-UPDATE'!O22)</f>
        <v>0</v>
      </c>
      <c r="P22" s="71">
        <f>IF(OR(ACTUAL!P$16&gt;0,P$10=1),ACTUAL!P22,'FORECAST-UPDATE'!P22)</f>
        <v>0</v>
      </c>
      <c r="Q22" s="71">
        <f>IF(OR(ACTUAL!Q$16&gt;0,Q$10=1),ACTUAL!Q22,'FORECAST-UPDATE'!Q22)</f>
        <v>0</v>
      </c>
      <c r="R22" s="71">
        <f>IF(OR(ACTUAL!R$16&gt;0,R$10=1),ACTUAL!R22,'FORECAST-UPDATE'!R22)</f>
        <v>0</v>
      </c>
      <c r="S22" s="71">
        <f>IF(OR(ACTUAL!S$16&gt;0,S$10=1),ACTUAL!S22,'FORECAST-UPDATE'!S22)</f>
        <v>0</v>
      </c>
      <c r="T22" s="71">
        <f>IF(OR(ACTUAL!T$16&gt;0,T$10=1),ACTUAL!T22,'FORECAST-UPDATE'!T22)</f>
        <v>0</v>
      </c>
      <c r="U22" s="71">
        <f>IF(OR(ACTUAL!U$16&gt;0,U$10=1),ACTUAL!U22,'FORECAST-UPDATE'!U22)</f>
        <v>0</v>
      </c>
      <c r="V22" s="71">
        <f>IF(OR(ACTUAL!V$16&gt;0,V$10=1),ACTUAL!V22,'FORECAST-UPDATE'!V22)</f>
        <v>0</v>
      </c>
      <c r="W22" s="71">
        <f>IF(OR(ACTUAL!W$16&gt;0,W$10=1),ACTUAL!W22,'FORECAST-UPDATE'!W22)</f>
        <v>0</v>
      </c>
      <c r="X22" s="71">
        <f>IF(OR(ACTUAL!X$16&gt;0,X$10=1),ACTUAL!X22,'FORECAST-UPDATE'!X22)</f>
        <v>0</v>
      </c>
    </row>
    <row r="23" spans="1:30" ht="14.25" customHeight="1" x14ac:dyDescent="0.35">
      <c r="A23" s="132"/>
      <c r="B23" s="151">
        <f t="shared" si="20"/>
        <v>0</v>
      </c>
      <c r="C23" s="152">
        <f>+INPUTS!D29</f>
        <v>0</v>
      </c>
      <c r="D23" s="46">
        <f>+INPUTS!P29</f>
        <v>0</v>
      </c>
      <c r="E23" s="132"/>
      <c r="F23" s="132"/>
      <c r="G23" s="130"/>
      <c r="H23" s="12">
        <f t="shared" si="19"/>
        <v>0</v>
      </c>
      <c r="I23" s="132"/>
      <c r="J23" s="71">
        <f>IF(OR(ACTUAL!J$16&gt;0,J$10=1),ACTUAL!J23,'FORECAST-UPDATE'!J23)</f>
        <v>0</v>
      </c>
      <c r="K23" s="71">
        <f>IF(OR(ACTUAL!K$16&gt;0,K$10=1),ACTUAL!K23,'FORECAST-UPDATE'!K23)</f>
        <v>0</v>
      </c>
      <c r="L23" s="71">
        <f>IF(OR(ACTUAL!L$16&gt;0,L$10=1),ACTUAL!L23,'FORECAST-UPDATE'!L23)</f>
        <v>0</v>
      </c>
      <c r="M23" s="71">
        <f>IF(OR(ACTUAL!M$16&gt;0,M$10=1),ACTUAL!M23,'FORECAST-UPDATE'!M23)</f>
        <v>0</v>
      </c>
      <c r="N23" s="71">
        <f>IF(OR(ACTUAL!N$16&gt;0,N$10=1),ACTUAL!N23,'FORECAST-UPDATE'!N23)</f>
        <v>0</v>
      </c>
      <c r="O23" s="71">
        <f>IF(OR(ACTUAL!O$16&gt;0,O$10=1),ACTUAL!O23,'FORECAST-UPDATE'!O23)</f>
        <v>0</v>
      </c>
      <c r="P23" s="71">
        <f>IF(OR(ACTUAL!P$16&gt;0,P$10=1),ACTUAL!P23,'FORECAST-UPDATE'!P23)</f>
        <v>0</v>
      </c>
      <c r="Q23" s="71">
        <f>IF(OR(ACTUAL!Q$16&gt;0,Q$10=1),ACTUAL!Q23,'FORECAST-UPDATE'!Q23)</f>
        <v>0</v>
      </c>
      <c r="R23" s="71">
        <f>IF(OR(ACTUAL!R$16&gt;0,R$10=1),ACTUAL!R23,'FORECAST-UPDATE'!R23)</f>
        <v>0</v>
      </c>
      <c r="S23" s="71">
        <f>IF(OR(ACTUAL!S$16&gt;0,S$10=1),ACTUAL!S23,'FORECAST-UPDATE'!S23)</f>
        <v>0</v>
      </c>
      <c r="T23" s="71">
        <f>IF(OR(ACTUAL!T$16&gt;0,T$10=1),ACTUAL!T23,'FORECAST-UPDATE'!T23)</f>
        <v>0</v>
      </c>
      <c r="U23" s="71">
        <f>IF(OR(ACTUAL!U$16&gt;0,U$10=1),ACTUAL!U23,'FORECAST-UPDATE'!U23)</f>
        <v>0</v>
      </c>
      <c r="V23" s="71">
        <f>IF(OR(ACTUAL!V$16&gt;0,V$10=1),ACTUAL!V23,'FORECAST-UPDATE'!V23)</f>
        <v>0</v>
      </c>
      <c r="W23" s="71">
        <f>IF(OR(ACTUAL!W$16&gt;0,W$10=1),ACTUAL!W23,'FORECAST-UPDATE'!W23)</f>
        <v>0</v>
      </c>
      <c r="X23" s="71">
        <f>IF(OR(ACTUAL!X$16&gt;0,X$10=1),ACTUAL!X23,'FORECAST-UPDATE'!X23)</f>
        <v>0</v>
      </c>
    </row>
    <row r="24" spans="1:30" ht="14.25" customHeight="1" x14ac:dyDescent="0.35">
      <c r="A24" s="132"/>
      <c r="B24" s="151">
        <f t="shared" si="20"/>
        <v>0</v>
      </c>
      <c r="C24" s="152">
        <f>+INPUTS!D30</f>
        <v>0</v>
      </c>
      <c r="D24" s="46">
        <f>+INPUTS!P30</f>
        <v>0</v>
      </c>
      <c r="E24" s="132"/>
      <c r="F24" s="132"/>
      <c r="G24" s="130"/>
      <c r="H24" s="12"/>
      <c r="I24" s="132"/>
      <c r="J24" s="71">
        <f>IF(OR(ACTUAL!J$16&gt;0,J$10=1),ACTUAL!J24,'FORECAST-UPDATE'!J24)</f>
        <v>0</v>
      </c>
      <c r="K24" s="71">
        <f>IF(OR(ACTUAL!K$16&gt;0,K$10=1),ACTUAL!K24,'FORECAST-UPDATE'!K24)</f>
        <v>0</v>
      </c>
      <c r="L24" s="71">
        <f>IF(OR(ACTUAL!L$16&gt;0,L$10=1),ACTUAL!L24,'FORECAST-UPDATE'!L24)</f>
        <v>0</v>
      </c>
      <c r="M24" s="71">
        <f>IF(OR(ACTUAL!M$16&gt;0,M$10=1),ACTUAL!M24,'FORECAST-UPDATE'!M24)</f>
        <v>0</v>
      </c>
      <c r="N24" s="71">
        <f>IF(OR(ACTUAL!N$16&gt;0,N$10=1),ACTUAL!N24,'FORECAST-UPDATE'!N24)</f>
        <v>0</v>
      </c>
      <c r="O24" s="71">
        <f>IF(OR(ACTUAL!O$16&gt;0,O$10=1),ACTUAL!O24,'FORECAST-UPDATE'!O24)</f>
        <v>0</v>
      </c>
      <c r="P24" s="71">
        <f>IF(OR(ACTUAL!P$16&gt;0,P$10=1),ACTUAL!P24,'FORECAST-UPDATE'!P24)</f>
        <v>0</v>
      </c>
      <c r="Q24" s="71">
        <f>IF(OR(ACTUAL!Q$16&gt;0,Q$10=1),ACTUAL!Q24,'FORECAST-UPDATE'!Q24)</f>
        <v>0</v>
      </c>
      <c r="R24" s="71">
        <f>IF(OR(ACTUAL!R$16&gt;0,R$10=1),ACTUAL!R24,'FORECAST-UPDATE'!R24)</f>
        <v>0</v>
      </c>
      <c r="S24" s="71">
        <f>IF(OR(ACTUAL!S$16&gt;0,S$10=1),ACTUAL!S24,'FORECAST-UPDATE'!S24)</f>
        <v>0</v>
      </c>
      <c r="T24" s="71">
        <f>IF(OR(ACTUAL!T$16&gt;0,T$10=1),ACTUAL!T24,'FORECAST-UPDATE'!T24)</f>
        <v>0</v>
      </c>
      <c r="U24" s="71">
        <f>IF(OR(ACTUAL!U$16&gt;0,U$10=1),ACTUAL!U24,'FORECAST-UPDATE'!U24)</f>
        <v>0</v>
      </c>
      <c r="V24" s="71">
        <f>IF(OR(ACTUAL!V$16&gt;0,V$10=1),ACTUAL!V24,'FORECAST-UPDATE'!V24)</f>
        <v>0</v>
      </c>
      <c r="W24" s="71">
        <f>IF(OR(ACTUAL!W$16&gt;0,W$10=1),ACTUAL!W24,'FORECAST-UPDATE'!W24)</f>
        <v>0</v>
      </c>
      <c r="X24" s="71">
        <f>IF(OR(ACTUAL!X$16&gt;0,X$10=1),ACTUAL!X24,'FORECAST-UPDATE'!X24)</f>
        <v>0</v>
      </c>
    </row>
    <row r="25" spans="1:30" s="9" customFormat="1" ht="13.5" thickBot="1" x14ac:dyDescent="0.35">
      <c r="A25" s="138"/>
      <c r="B25" s="138"/>
      <c r="C25" s="138"/>
      <c r="D25" s="138"/>
      <c r="E25" s="138"/>
      <c r="F25" s="138"/>
      <c r="G25" s="139"/>
      <c r="H25" s="47">
        <f>SUM(H15:H24)</f>
        <v>0</v>
      </c>
      <c r="I25" s="132"/>
      <c r="J25" s="47">
        <f>SUM(J15:J24)</f>
        <v>0</v>
      </c>
      <c r="K25" s="47">
        <f t="shared" ref="K25:R25" si="21">SUM(K15:K24)</f>
        <v>0</v>
      </c>
      <c r="L25" s="47">
        <f t="shared" si="21"/>
        <v>0</v>
      </c>
      <c r="M25" s="47">
        <f t="shared" si="21"/>
        <v>0</v>
      </c>
      <c r="N25" s="47">
        <f t="shared" si="21"/>
        <v>0</v>
      </c>
      <c r="O25" s="47">
        <f t="shared" si="21"/>
        <v>0</v>
      </c>
      <c r="P25" s="47">
        <f t="shared" si="21"/>
        <v>0</v>
      </c>
      <c r="Q25" s="47">
        <f t="shared" si="21"/>
        <v>0</v>
      </c>
      <c r="R25" s="47">
        <f t="shared" si="21"/>
        <v>0</v>
      </c>
      <c r="S25" s="47">
        <f t="shared" ref="S25:T25" si="22">SUM(S15:S24)</f>
        <v>0</v>
      </c>
      <c r="T25" s="47">
        <f t="shared" si="22"/>
        <v>0</v>
      </c>
      <c r="U25" s="47">
        <f t="shared" ref="U25:V25" si="23">SUM(U15:U24)</f>
        <v>0</v>
      </c>
      <c r="V25" s="47">
        <f t="shared" si="23"/>
        <v>0</v>
      </c>
      <c r="W25" s="47">
        <f t="shared" ref="W25:X25" si="24">SUM(W15:W24)</f>
        <v>0</v>
      </c>
      <c r="X25" s="47">
        <f t="shared" si="24"/>
        <v>0</v>
      </c>
    </row>
    <row r="26" spans="1:30" ht="16" thickTop="1" x14ac:dyDescent="0.35">
      <c r="A26" s="132"/>
      <c r="B26" s="132"/>
      <c r="C26" s="132"/>
      <c r="D26" s="132"/>
      <c r="E26" s="132"/>
      <c r="F26" s="132"/>
      <c r="G26" s="132"/>
      <c r="H26" s="132"/>
      <c r="I26" s="132"/>
      <c r="J26" s="132"/>
      <c r="K26" s="132"/>
      <c r="L26" s="132"/>
      <c r="M26" s="132"/>
      <c r="N26" s="132"/>
      <c r="O26" s="132"/>
      <c r="P26" s="132"/>
      <c r="Q26" s="132"/>
      <c r="R26" s="132"/>
      <c r="S26" s="132"/>
      <c r="T26" s="132"/>
      <c r="U26" s="132"/>
      <c r="V26" s="132"/>
      <c r="W26" s="132"/>
      <c r="X26" s="132"/>
    </row>
    <row r="27" spans="1:30" s="8" customFormat="1" x14ac:dyDescent="0.35">
      <c r="A27" s="131"/>
      <c r="B27" s="37" t="s">
        <v>127</v>
      </c>
      <c r="C27" s="36"/>
      <c r="D27" s="35"/>
      <c r="E27" s="131"/>
      <c r="F27" s="131"/>
      <c r="G27" s="131"/>
      <c r="H27" s="38"/>
      <c r="I27" s="132"/>
      <c r="J27" s="39"/>
      <c r="K27" s="39"/>
      <c r="L27" s="39"/>
      <c r="M27" s="40"/>
      <c r="N27" s="40"/>
      <c r="O27" s="40"/>
      <c r="P27" s="40"/>
      <c r="Q27" s="39"/>
      <c r="R27" s="39"/>
      <c r="S27" s="39"/>
      <c r="T27" s="39"/>
      <c r="U27" s="39"/>
      <c r="V27" s="39"/>
      <c r="W27" s="39"/>
      <c r="X27" s="39"/>
    </row>
    <row r="28" spans="1:30" s="8" customFormat="1" x14ac:dyDescent="0.35">
      <c r="A28" s="132"/>
      <c r="B28" s="151" t="str">
        <f>+C28</f>
        <v>Advisor 1</v>
      </c>
      <c r="C28" s="152" t="str">
        <f>+INPUTS!C37</f>
        <v>Advisor 1</v>
      </c>
      <c r="D28" s="46">
        <f>+INPUTS!H37</f>
        <v>0</v>
      </c>
      <c r="E28" s="132"/>
      <c r="F28" s="132"/>
      <c r="G28" s="132"/>
      <c r="H28" s="12">
        <f t="shared" ref="H28:H42" si="25">SUM(J28:R28)</f>
        <v>0</v>
      </c>
      <c r="I28" s="132"/>
      <c r="J28" s="71">
        <f>IF(OR(ACTUAL!J$16&gt;0,J$10=1),ACTUAL!J28,'FORECAST-UPDATE'!J28)</f>
        <v>0</v>
      </c>
      <c r="K28" s="71">
        <f>IF(OR(ACTUAL!K$16&gt;0,K$10=1),ACTUAL!K28,'FORECAST-UPDATE'!K28)</f>
        <v>0</v>
      </c>
      <c r="L28" s="71">
        <f>IF(OR(ACTUAL!L$16&gt;0,L$10=1),ACTUAL!L28,'FORECAST-UPDATE'!L28)</f>
        <v>0</v>
      </c>
      <c r="M28" s="71">
        <f>IF(OR(ACTUAL!M$16&gt;0,M$10=1),ACTUAL!M28,'FORECAST-UPDATE'!M28)</f>
        <v>0</v>
      </c>
      <c r="N28" s="71">
        <f>IF(OR(ACTUAL!N$16&gt;0,N$10=1),ACTUAL!N28,'FORECAST-UPDATE'!N28)</f>
        <v>0</v>
      </c>
      <c r="O28" s="71">
        <f>IF(OR(ACTUAL!O$16&gt;0,O$10=1),ACTUAL!O28,'FORECAST-UPDATE'!O28)</f>
        <v>0</v>
      </c>
      <c r="P28" s="71">
        <f>IF(OR(ACTUAL!P$16&gt;0,P$10=1),ACTUAL!P28,'FORECAST-UPDATE'!P28)</f>
        <v>0</v>
      </c>
      <c r="Q28" s="71">
        <f>IF(OR(ACTUAL!Q$16&gt;0,Q$10=1),ACTUAL!Q28,'FORECAST-UPDATE'!Q28)</f>
        <v>0</v>
      </c>
      <c r="R28" s="71">
        <f>IF(OR(ACTUAL!R$16&gt;0,R$10=1),ACTUAL!R28,'FORECAST-UPDATE'!R28)</f>
        <v>0</v>
      </c>
      <c r="S28" s="71">
        <f>IF(OR(ACTUAL!S$16&gt;0,S$10=1),ACTUAL!S28,'FORECAST-UPDATE'!S28)</f>
        <v>0</v>
      </c>
      <c r="T28" s="71">
        <f>IF(OR(ACTUAL!T$16&gt;0,T$10=1),ACTUAL!T28,'FORECAST-UPDATE'!T28)</f>
        <v>0</v>
      </c>
      <c r="U28" s="71">
        <f>IF(OR(ACTUAL!U$16&gt;0,U$10=1),ACTUAL!U28,'FORECAST-UPDATE'!U28)</f>
        <v>0</v>
      </c>
      <c r="V28" s="71">
        <f>IF(OR(ACTUAL!V$16&gt;0,V$10=1),ACTUAL!V28,'FORECAST-UPDATE'!V28)</f>
        <v>0</v>
      </c>
      <c r="W28" s="71">
        <f>IF(OR(ACTUAL!W$16&gt;0,W$10=1),ACTUAL!W28,'FORECAST-UPDATE'!W28)</f>
        <v>0</v>
      </c>
      <c r="X28" s="71">
        <f>IF(OR(ACTUAL!X$16&gt;0,X$10=1),ACTUAL!X28,'FORECAST-UPDATE'!X28)</f>
        <v>0</v>
      </c>
      <c r="Y28" s="9"/>
      <c r="Z28" s="9"/>
      <c r="AA28" s="9"/>
      <c r="AB28" s="9"/>
      <c r="AC28" s="9"/>
      <c r="AD28" s="9"/>
    </row>
    <row r="29" spans="1:30" s="8" customFormat="1" x14ac:dyDescent="0.35">
      <c r="A29" s="132"/>
      <c r="B29" s="151" t="str">
        <f t="shared" ref="B29:B42" si="26">+C29</f>
        <v>Advisor 2</v>
      </c>
      <c r="C29" s="152" t="str">
        <f>+INPUTS!C38</f>
        <v>Advisor 2</v>
      </c>
      <c r="D29" s="46">
        <f>+INPUTS!H38</f>
        <v>0</v>
      </c>
      <c r="E29" s="132"/>
      <c r="F29" s="132"/>
      <c r="G29" s="132"/>
      <c r="H29" s="12">
        <f t="shared" si="25"/>
        <v>0</v>
      </c>
      <c r="I29" s="132"/>
      <c r="J29" s="71">
        <f>IF(OR(ACTUAL!J$16&gt;0,J$10=1),ACTUAL!J29,'FORECAST-UPDATE'!J29)</f>
        <v>0</v>
      </c>
      <c r="K29" s="71">
        <f>IF(OR(ACTUAL!K$16&gt;0,K$10=1),ACTUAL!K29,'FORECAST-UPDATE'!K29)</f>
        <v>0</v>
      </c>
      <c r="L29" s="71">
        <f>IF(OR(ACTUAL!L$16&gt;0,L$10=1),ACTUAL!L29,'FORECAST-UPDATE'!L29)</f>
        <v>0</v>
      </c>
      <c r="M29" s="71">
        <f>IF(OR(ACTUAL!M$16&gt;0,M$10=1),ACTUAL!M29,'FORECAST-UPDATE'!M29)</f>
        <v>0</v>
      </c>
      <c r="N29" s="71">
        <f>IF(OR(ACTUAL!N$16&gt;0,N$10=1),ACTUAL!N29,'FORECAST-UPDATE'!N29)</f>
        <v>0</v>
      </c>
      <c r="O29" s="71">
        <f>IF(OR(ACTUAL!O$16&gt;0,O$10=1),ACTUAL!O29,'FORECAST-UPDATE'!O29)</f>
        <v>0</v>
      </c>
      <c r="P29" s="71">
        <f>IF(OR(ACTUAL!P$16&gt;0,P$10=1),ACTUAL!P29,'FORECAST-UPDATE'!P29)</f>
        <v>0</v>
      </c>
      <c r="Q29" s="71">
        <f>IF(OR(ACTUAL!Q$16&gt;0,Q$10=1),ACTUAL!Q29,'FORECAST-UPDATE'!Q29)</f>
        <v>0</v>
      </c>
      <c r="R29" s="71">
        <f>IF(OR(ACTUAL!R$16&gt;0,R$10=1),ACTUAL!R29,'FORECAST-UPDATE'!R29)</f>
        <v>0</v>
      </c>
      <c r="S29" s="71">
        <f>IF(OR(ACTUAL!S$16&gt;0,S$10=1),ACTUAL!S29,'FORECAST-UPDATE'!S29)</f>
        <v>0</v>
      </c>
      <c r="T29" s="71">
        <f>IF(OR(ACTUAL!T$16&gt;0,T$10=1),ACTUAL!T29,'FORECAST-UPDATE'!T29)</f>
        <v>0</v>
      </c>
      <c r="U29" s="71">
        <f>IF(OR(ACTUAL!U$16&gt;0,U$10=1),ACTUAL!U29,'FORECAST-UPDATE'!U29)</f>
        <v>0</v>
      </c>
      <c r="V29" s="71">
        <f>IF(OR(ACTUAL!V$16&gt;0,V$10=1),ACTUAL!V29,'FORECAST-UPDATE'!V29)</f>
        <v>0</v>
      </c>
      <c r="W29" s="71">
        <f>IF(OR(ACTUAL!W$16&gt;0,W$10=1),ACTUAL!W29,'FORECAST-UPDATE'!W29)</f>
        <v>0</v>
      </c>
      <c r="X29" s="71">
        <f>IF(OR(ACTUAL!X$16&gt;0,X$10=1),ACTUAL!X29,'FORECAST-UPDATE'!X29)</f>
        <v>0</v>
      </c>
      <c r="Y29" s="9"/>
      <c r="Z29" s="9"/>
      <c r="AA29" s="9"/>
      <c r="AB29" s="9"/>
      <c r="AC29" s="9"/>
      <c r="AD29" s="9"/>
    </row>
    <row r="30" spans="1:30" s="8" customFormat="1" x14ac:dyDescent="0.35">
      <c r="A30" s="132"/>
      <c r="B30" s="151" t="str">
        <f t="shared" si="26"/>
        <v>Advisor 3</v>
      </c>
      <c r="C30" s="152" t="str">
        <f>+INPUTS!C39</f>
        <v>Advisor 3</v>
      </c>
      <c r="D30" s="46">
        <f>+INPUTS!H39</f>
        <v>0</v>
      </c>
      <c r="E30" s="132"/>
      <c r="F30" s="132"/>
      <c r="G30" s="132"/>
      <c r="H30" s="12">
        <f t="shared" si="25"/>
        <v>0</v>
      </c>
      <c r="I30" s="132"/>
      <c r="J30" s="71">
        <f>IF(OR(ACTUAL!J$16&gt;0,J$10=1),ACTUAL!J30,'FORECAST-UPDATE'!J30)</f>
        <v>0</v>
      </c>
      <c r="K30" s="71">
        <f>IF(OR(ACTUAL!K$16&gt;0,K$10=1),ACTUAL!K30,'FORECAST-UPDATE'!K30)</f>
        <v>0</v>
      </c>
      <c r="L30" s="71">
        <f>IF(OR(ACTUAL!L$16&gt;0,L$10=1),ACTUAL!L30,'FORECAST-UPDATE'!L30)</f>
        <v>0</v>
      </c>
      <c r="M30" s="71">
        <f>IF(OR(ACTUAL!M$16&gt;0,M$10=1),ACTUAL!M30,'FORECAST-UPDATE'!M30)</f>
        <v>0</v>
      </c>
      <c r="N30" s="71">
        <f>IF(OR(ACTUAL!N$16&gt;0,N$10=1),ACTUAL!N30,'FORECAST-UPDATE'!N30)</f>
        <v>0</v>
      </c>
      <c r="O30" s="71">
        <f>IF(OR(ACTUAL!O$16&gt;0,O$10=1),ACTUAL!O30,'FORECAST-UPDATE'!O30)</f>
        <v>0</v>
      </c>
      <c r="P30" s="71">
        <f>IF(OR(ACTUAL!P$16&gt;0,P$10=1),ACTUAL!P30,'FORECAST-UPDATE'!P30)</f>
        <v>0</v>
      </c>
      <c r="Q30" s="71">
        <f>IF(OR(ACTUAL!Q$16&gt;0,Q$10=1),ACTUAL!Q30,'FORECAST-UPDATE'!Q30)</f>
        <v>0</v>
      </c>
      <c r="R30" s="71">
        <f>IF(OR(ACTUAL!R$16&gt;0,R$10=1),ACTUAL!R30,'FORECAST-UPDATE'!R30)</f>
        <v>0</v>
      </c>
      <c r="S30" s="71">
        <f>IF(OR(ACTUAL!S$16&gt;0,S$10=1),ACTUAL!S30,'FORECAST-UPDATE'!S30)</f>
        <v>0</v>
      </c>
      <c r="T30" s="71">
        <f>IF(OR(ACTUAL!T$16&gt;0,T$10=1),ACTUAL!T30,'FORECAST-UPDATE'!T30)</f>
        <v>0</v>
      </c>
      <c r="U30" s="71">
        <f>IF(OR(ACTUAL!U$16&gt;0,U$10=1),ACTUAL!U30,'FORECAST-UPDATE'!U30)</f>
        <v>0</v>
      </c>
      <c r="V30" s="71">
        <f>IF(OR(ACTUAL!V$16&gt;0,V$10=1),ACTUAL!V30,'FORECAST-UPDATE'!V30)</f>
        <v>0</v>
      </c>
      <c r="W30" s="71">
        <f>IF(OR(ACTUAL!W$16&gt;0,W$10=1),ACTUAL!W30,'FORECAST-UPDATE'!W30)</f>
        <v>0</v>
      </c>
      <c r="X30" s="71">
        <f>IF(OR(ACTUAL!X$16&gt;0,X$10=1),ACTUAL!X30,'FORECAST-UPDATE'!X30)</f>
        <v>0</v>
      </c>
      <c r="Y30" s="9"/>
      <c r="Z30" s="9"/>
      <c r="AA30" s="9"/>
      <c r="AB30" s="9"/>
      <c r="AC30" s="9"/>
      <c r="AD30" s="9"/>
    </row>
    <row r="31" spans="1:30" s="8" customFormat="1" x14ac:dyDescent="0.35">
      <c r="A31" s="132"/>
      <c r="B31" s="151" t="str">
        <f t="shared" si="26"/>
        <v>Advisor 4</v>
      </c>
      <c r="C31" s="152" t="str">
        <f>+INPUTS!C40</f>
        <v>Advisor 4</v>
      </c>
      <c r="D31" s="46">
        <f>+INPUTS!H40</f>
        <v>0</v>
      </c>
      <c r="E31" s="132"/>
      <c r="F31" s="132"/>
      <c r="G31" s="132"/>
      <c r="H31" s="12">
        <f t="shared" si="25"/>
        <v>0</v>
      </c>
      <c r="I31" s="132"/>
      <c r="J31" s="71">
        <f>IF(OR(ACTUAL!J$16&gt;0,J$10=1),ACTUAL!J31,'FORECAST-UPDATE'!J31)</f>
        <v>0</v>
      </c>
      <c r="K31" s="71">
        <f>IF(OR(ACTUAL!K$16&gt;0,K$10=1),ACTUAL!K31,'FORECAST-UPDATE'!K31)</f>
        <v>0</v>
      </c>
      <c r="L31" s="71">
        <f>IF(OR(ACTUAL!L$16&gt;0,L$10=1),ACTUAL!L31,'FORECAST-UPDATE'!L31)</f>
        <v>0</v>
      </c>
      <c r="M31" s="71">
        <f>IF(OR(ACTUAL!M$16&gt;0,M$10=1),ACTUAL!M31,'FORECAST-UPDATE'!M31)</f>
        <v>0</v>
      </c>
      <c r="N31" s="71">
        <f>IF(OR(ACTUAL!N$16&gt;0,N$10=1),ACTUAL!N31,'FORECAST-UPDATE'!N31)</f>
        <v>0</v>
      </c>
      <c r="O31" s="71">
        <f>IF(OR(ACTUAL!O$16&gt;0,O$10=1),ACTUAL!O31,'FORECAST-UPDATE'!O31)</f>
        <v>0</v>
      </c>
      <c r="P31" s="71">
        <f>IF(OR(ACTUAL!P$16&gt;0,P$10=1),ACTUAL!P31,'FORECAST-UPDATE'!P31)</f>
        <v>0</v>
      </c>
      <c r="Q31" s="71">
        <f>IF(OR(ACTUAL!Q$16&gt;0,Q$10=1),ACTUAL!Q31,'FORECAST-UPDATE'!Q31)</f>
        <v>0</v>
      </c>
      <c r="R31" s="71">
        <f>IF(OR(ACTUAL!R$16&gt;0,R$10=1),ACTUAL!R31,'FORECAST-UPDATE'!R31)</f>
        <v>0</v>
      </c>
      <c r="S31" s="71">
        <f>IF(OR(ACTUAL!S$16&gt;0,S$10=1),ACTUAL!S31,'FORECAST-UPDATE'!S31)</f>
        <v>0</v>
      </c>
      <c r="T31" s="71">
        <f>IF(OR(ACTUAL!T$16&gt;0,T$10=1),ACTUAL!T31,'FORECAST-UPDATE'!T31)</f>
        <v>0</v>
      </c>
      <c r="U31" s="71">
        <f>IF(OR(ACTUAL!U$16&gt;0,U$10=1),ACTUAL!U31,'FORECAST-UPDATE'!U31)</f>
        <v>0</v>
      </c>
      <c r="V31" s="71">
        <f>IF(OR(ACTUAL!V$16&gt;0,V$10=1),ACTUAL!V31,'FORECAST-UPDATE'!V31)</f>
        <v>0</v>
      </c>
      <c r="W31" s="71">
        <f>IF(OR(ACTUAL!W$16&gt;0,W$10=1),ACTUAL!W31,'FORECAST-UPDATE'!W31)</f>
        <v>0</v>
      </c>
      <c r="X31" s="71">
        <f>IF(OR(ACTUAL!X$16&gt;0,X$10=1),ACTUAL!X31,'FORECAST-UPDATE'!X31)</f>
        <v>0</v>
      </c>
      <c r="Y31" s="9"/>
      <c r="Z31" s="9"/>
      <c r="AA31" s="9"/>
      <c r="AB31" s="9"/>
      <c r="AC31" s="9"/>
      <c r="AD31" s="9"/>
    </row>
    <row r="32" spans="1:30" s="8" customFormat="1" x14ac:dyDescent="0.35">
      <c r="A32" s="132"/>
      <c r="B32" s="151" t="str">
        <f t="shared" si="26"/>
        <v>Advisor 5</v>
      </c>
      <c r="C32" s="152" t="str">
        <f>+INPUTS!C41</f>
        <v>Advisor 5</v>
      </c>
      <c r="D32" s="46">
        <f>+INPUTS!H41</f>
        <v>0</v>
      </c>
      <c r="E32" s="132"/>
      <c r="F32" s="132"/>
      <c r="G32" s="132"/>
      <c r="H32" s="12">
        <f t="shared" si="25"/>
        <v>0</v>
      </c>
      <c r="I32" s="132"/>
      <c r="J32" s="71">
        <f>IF(OR(ACTUAL!J$16&gt;0,J$10=1),ACTUAL!J32,'FORECAST-UPDATE'!J32)</f>
        <v>0</v>
      </c>
      <c r="K32" s="71">
        <f>IF(OR(ACTUAL!K$16&gt;0,K$10=1),ACTUAL!K32,'FORECAST-UPDATE'!K32)</f>
        <v>0</v>
      </c>
      <c r="L32" s="71">
        <f>IF(OR(ACTUAL!L$16&gt;0,L$10=1),ACTUAL!L32,'FORECAST-UPDATE'!L32)</f>
        <v>0</v>
      </c>
      <c r="M32" s="71">
        <f>IF(OR(ACTUAL!M$16&gt;0,M$10=1),ACTUAL!M32,'FORECAST-UPDATE'!M32)</f>
        <v>0</v>
      </c>
      <c r="N32" s="71">
        <f>IF(OR(ACTUAL!N$16&gt;0,N$10=1),ACTUAL!N32,'FORECAST-UPDATE'!N32)</f>
        <v>0</v>
      </c>
      <c r="O32" s="71">
        <f>IF(OR(ACTUAL!O$16&gt;0,O$10=1),ACTUAL!O32,'FORECAST-UPDATE'!O32)</f>
        <v>0</v>
      </c>
      <c r="P32" s="71">
        <f>IF(OR(ACTUAL!P$16&gt;0,P$10=1),ACTUAL!P32,'FORECAST-UPDATE'!P32)</f>
        <v>0</v>
      </c>
      <c r="Q32" s="71">
        <f>IF(OR(ACTUAL!Q$16&gt;0,Q$10=1),ACTUAL!Q32,'FORECAST-UPDATE'!Q32)</f>
        <v>0</v>
      </c>
      <c r="R32" s="71">
        <f>IF(OR(ACTUAL!R$16&gt;0,R$10=1),ACTUAL!R32,'FORECAST-UPDATE'!R32)</f>
        <v>0</v>
      </c>
      <c r="S32" s="71">
        <f>IF(OR(ACTUAL!S$16&gt;0,S$10=1),ACTUAL!S32,'FORECAST-UPDATE'!S32)</f>
        <v>0</v>
      </c>
      <c r="T32" s="71">
        <f>IF(OR(ACTUAL!T$16&gt;0,T$10=1),ACTUAL!T32,'FORECAST-UPDATE'!T32)</f>
        <v>0</v>
      </c>
      <c r="U32" s="71">
        <f>IF(OR(ACTUAL!U$16&gt;0,U$10=1),ACTUAL!U32,'FORECAST-UPDATE'!U32)</f>
        <v>0</v>
      </c>
      <c r="V32" s="71">
        <f>IF(OR(ACTUAL!V$16&gt;0,V$10=1),ACTUAL!V32,'FORECAST-UPDATE'!V32)</f>
        <v>0</v>
      </c>
      <c r="W32" s="71">
        <f>IF(OR(ACTUAL!W$16&gt;0,W$10=1),ACTUAL!W32,'FORECAST-UPDATE'!W32)</f>
        <v>0</v>
      </c>
      <c r="X32" s="71">
        <f>IF(OR(ACTUAL!X$16&gt;0,X$10=1),ACTUAL!X32,'FORECAST-UPDATE'!X32)</f>
        <v>0</v>
      </c>
      <c r="Y32" s="9"/>
      <c r="Z32" s="9"/>
      <c r="AA32" s="9"/>
      <c r="AB32" s="9"/>
      <c r="AC32" s="9"/>
      <c r="AD32" s="9"/>
    </row>
    <row r="33" spans="1:30" s="8" customFormat="1" x14ac:dyDescent="0.35">
      <c r="A33" s="132"/>
      <c r="B33" s="151" t="str">
        <f t="shared" si="26"/>
        <v>Advisor 6</v>
      </c>
      <c r="C33" s="152" t="str">
        <f>+INPUTS!C42</f>
        <v>Advisor 6</v>
      </c>
      <c r="D33" s="46">
        <f>+INPUTS!H42</f>
        <v>0</v>
      </c>
      <c r="E33" s="132"/>
      <c r="F33" s="132"/>
      <c r="G33" s="130"/>
      <c r="H33" s="12">
        <f t="shared" si="25"/>
        <v>0</v>
      </c>
      <c r="I33" s="132"/>
      <c r="J33" s="71">
        <f>IF(OR(ACTUAL!J$16&gt;0,J$10=1),ACTUAL!J33,'FORECAST-UPDATE'!J33)</f>
        <v>0</v>
      </c>
      <c r="K33" s="71">
        <f>IF(OR(ACTUAL!K$16&gt;0,K$10=1),ACTUAL!K33,'FORECAST-UPDATE'!K33)</f>
        <v>0</v>
      </c>
      <c r="L33" s="71">
        <f>IF(OR(ACTUAL!L$16&gt;0,L$10=1),ACTUAL!L33,'FORECAST-UPDATE'!L33)</f>
        <v>0</v>
      </c>
      <c r="M33" s="71">
        <f>IF(OR(ACTUAL!M$16&gt;0,M$10=1),ACTUAL!M33,'FORECAST-UPDATE'!M33)</f>
        <v>0</v>
      </c>
      <c r="N33" s="71">
        <f>IF(OR(ACTUAL!N$16&gt;0,N$10=1),ACTUAL!N33,'FORECAST-UPDATE'!N33)</f>
        <v>0</v>
      </c>
      <c r="O33" s="71">
        <f>IF(OR(ACTUAL!O$16&gt;0,O$10=1),ACTUAL!O33,'FORECAST-UPDATE'!O33)</f>
        <v>0</v>
      </c>
      <c r="P33" s="71">
        <f>IF(OR(ACTUAL!P$16&gt;0,P$10=1),ACTUAL!P33,'FORECAST-UPDATE'!P33)</f>
        <v>0</v>
      </c>
      <c r="Q33" s="71">
        <f>IF(OR(ACTUAL!Q$16&gt;0,Q$10=1),ACTUAL!Q33,'FORECAST-UPDATE'!Q33)</f>
        <v>0</v>
      </c>
      <c r="R33" s="71">
        <f>IF(OR(ACTUAL!R$16&gt;0,R$10=1),ACTUAL!R33,'FORECAST-UPDATE'!R33)</f>
        <v>0</v>
      </c>
      <c r="S33" s="71">
        <f>IF(OR(ACTUAL!S$16&gt;0,S$10=1),ACTUAL!S33,'FORECAST-UPDATE'!S33)</f>
        <v>0</v>
      </c>
      <c r="T33" s="71">
        <f>IF(OR(ACTUAL!T$16&gt;0,T$10=1),ACTUAL!T33,'FORECAST-UPDATE'!T33)</f>
        <v>0</v>
      </c>
      <c r="U33" s="71">
        <f>IF(OR(ACTUAL!U$16&gt;0,U$10=1),ACTUAL!U33,'FORECAST-UPDATE'!U33)</f>
        <v>0</v>
      </c>
      <c r="V33" s="71">
        <f>IF(OR(ACTUAL!V$16&gt;0,V$10=1),ACTUAL!V33,'FORECAST-UPDATE'!V33)</f>
        <v>0</v>
      </c>
      <c r="W33" s="71">
        <f>IF(OR(ACTUAL!W$16&gt;0,W$10=1),ACTUAL!W33,'FORECAST-UPDATE'!W33)</f>
        <v>0</v>
      </c>
      <c r="X33" s="71">
        <f>IF(OR(ACTUAL!X$16&gt;0,X$10=1),ACTUAL!X33,'FORECAST-UPDATE'!X33)</f>
        <v>0</v>
      </c>
      <c r="Y33" s="9"/>
      <c r="Z33" s="9"/>
      <c r="AA33" s="9"/>
      <c r="AB33" s="9"/>
      <c r="AC33" s="9"/>
      <c r="AD33" s="9"/>
    </row>
    <row r="34" spans="1:30" s="8" customFormat="1" x14ac:dyDescent="0.35">
      <c r="A34" s="132"/>
      <c r="B34" s="151" t="str">
        <f t="shared" si="26"/>
        <v>Advisor 7</v>
      </c>
      <c r="C34" s="152" t="str">
        <f>+INPUTS!C43</f>
        <v>Advisor 7</v>
      </c>
      <c r="D34" s="46">
        <f>+INPUTS!H43</f>
        <v>0</v>
      </c>
      <c r="E34" s="132"/>
      <c r="F34" s="132"/>
      <c r="G34" s="130"/>
      <c r="H34" s="12">
        <f t="shared" si="25"/>
        <v>0</v>
      </c>
      <c r="I34" s="132"/>
      <c r="J34" s="71">
        <f>IF(OR(ACTUAL!J$16&gt;0,J$10=1),ACTUAL!J34,'FORECAST-UPDATE'!J34)</f>
        <v>0</v>
      </c>
      <c r="K34" s="71">
        <f>IF(OR(ACTUAL!K$16&gt;0,K$10=1),ACTUAL!K34,'FORECAST-UPDATE'!K34)</f>
        <v>0</v>
      </c>
      <c r="L34" s="71">
        <f>IF(OR(ACTUAL!L$16&gt;0,L$10=1),ACTUAL!L34,'FORECAST-UPDATE'!L34)</f>
        <v>0</v>
      </c>
      <c r="M34" s="71">
        <f>IF(OR(ACTUAL!M$16&gt;0,M$10=1),ACTUAL!M34,'FORECAST-UPDATE'!M34)</f>
        <v>0</v>
      </c>
      <c r="N34" s="71">
        <f>IF(OR(ACTUAL!N$16&gt;0,N$10=1),ACTUAL!N34,'FORECAST-UPDATE'!N34)</f>
        <v>0</v>
      </c>
      <c r="O34" s="71">
        <f>IF(OR(ACTUAL!O$16&gt;0,O$10=1),ACTUAL!O34,'FORECAST-UPDATE'!O34)</f>
        <v>0</v>
      </c>
      <c r="P34" s="71">
        <f>IF(OR(ACTUAL!P$16&gt;0,P$10=1),ACTUAL!P34,'FORECAST-UPDATE'!P34)</f>
        <v>0</v>
      </c>
      <c r="Q34" s="71">
        <f>IF(OR(ACTUAL!Q$16&gt;0,Q$10=1),ACTUAL!Q34,'FORECAST-UPDATE'!Q34)</f>
        <v>0</v>
      </c>
      <c r="R34" s="71">
        <f>IF(OR(ACTUAL!R$16&gt;0,R$10=1),ACTUAL!R34,'FORECAST-UPDATE'!R34)</f>
        <v>0</v>
      </c>
      <c r="S34" s="71">
        <f>IF(OR(ACTUAL!S$16&gt;0,S$10=1),ACTUAL!S34,'FORECAST-UPDATE'!S34)</f>
        <v>0</v>
      </c>
      <c r="T34" s="71">
        <f>IF(OR(ACTUAL!T$16&gt;0,T$10=1),ACTUAL!T34,'FORECAST-UPDATE'!T34)</f>
        <v>0</v>
      </c>
      <c r="U34" s="71">
        <f>IF(OR(ACTUAL!U$16&gt;0,U$10=1),ACTUAL!U34,'FORECAST-UPDATE'!U34)</f>
        <v>0</v>
      </c>
      <c r="V34" s="71">
        <f>IF(OR(ACTUAL!V$16&gt;0,V$10=1),ACTUAL!V34,'FORECAST-UPDATE'!V34)</f>
        <v>0</v>
      </c>
      <c r="W34" s="71">
        <f>IF(OR(ACTUAL!W$16&gt;0,W$10=1),ACTUAL!W34,'FORECAST-UPDATE'!W34)</f>
        <v>0</v>
      </c>
      <c r="X34" s="71">
        <f>IF(OR(ACTUAL!X$16&gt;0,X$10=1),ACTUAL!X34,'FORECAST-UPDATE'!X34)</f>
        <v>0</v>
      </c>
      <c r="Y34" s="9"/>
      <c r="Z34" s="9"/>
      <c r="AA34" s="9"/>
      <c r="AB34" s="9"/>
      <c r="AC34" s="9"/>
      <c r="AD34" s="9"/>
    </row>
    <row r="35" spans="1:30" s="8" customFormat="1" x14ac:dyDescent="0.35">
      <c r="A35" s="132"/>
      <c r="B35" s="151" t="str">
        <f t="shared" si="26"/>
        <v>Advisor 8</v>
      </c>
      <c r="C35" s="152" t="str">
        <f>+INPUTS!C44</f>
        <v>Advisor 8</v>
      </c>
      <c r="D35" s="46">
        <f>+INPUTS!H44</f>
        <v>0</v>
      </c>
      <c r="E35" s="132"/>
      <c r="F35" s="132"/>
      <c r="G35" s="130"/>
      <c r="H35" s="12">
        <f t="shared" si="25"/>
        <v>0</v>
      </c>
      <c r="I35" s="132"/>
      <c r="J35" s="71">
        <f>IF(OR(ACTUAL!J$16&gt;0,J$10=1),ACTUAL!J35,'FORECAST-UPDATE'!J35)</f>
        <v>0</v>
      </c>
      <c r="K35" s="71">
        <f>IF(OR(ACTUAL!K$16&gt;0,K$10=1),ACTUAL!K35,'FORECAST-UPDATE'!K35)</f>
        <v>0</v>
      </c>
      <c r="L35" s="71">
        <f>IF(OR(ACTUAL!L$16&gt;0,L$10=1),ACTUAL!L35,'FORECAST-UPDATE'!L35)</f>
        <v>0</v>
      </c>
      <c r="M35" s="71">
        <f>IF(OR(ACTUAL!M$16&gt;0,M$10=1),ACTUAL!M35,'FORECAST-UPDATE'!M35)</f>
        <v>0</v>
      </c>
      <c r="N35" s="71">
        <f>IF(OR(ACTUAL!N$16&gt;0,N$10=1),ACTUAL!N35,'FORECAST-UPDATE'!N35)</f>
        <v>0</v>
      </c>
      <c r="O35" s="71">
        <f>IF(OR(ACTUAL!O$16&gt;0,O$10=1),ACTUAL!O35,'FORECAST-UPDATE'!O35)</f>
        <v>0</v>
      </c>
      <c r="P35" s="71">
        <f>IF(OR(ACTUAL!P$16&gt;0,P$10=1),ACTUAL!P35,'FORECAST-UPDATE'!P35)</f>
        <v>0</v>
      </c>
      <c r="Q35" s="71">
        <f>IF(OR(ACTUAL!Q$16&gt;0,Q$10=1),ACTUAL!Q35,'FORECAST-UPDATE'!Q35)</f>
        <v>0</v>
      </c>
      <c r="R35" s="71">
        <f>IF(OR(ACTUAL!R$16&gt;0,R$10=1),ACTUAL!R35,'FORECAST-UPDATE'!R35)</f>
        <v>0</v>
      </c>
      <c r="S35" s="71">
        <f>IF(OR(ACTUAL!S$16&gt;0,S$10=1),ACTUAL!S35,'FORECAST-UPDATE'!S35)</f>
        <v>0</v>
      </c>
      <c r="T35" s="71">
        <f>IF(OR(ACTUAL!T$16&gt;0,T$10=1),ACTUAL!T35,'FORECAST-UPDATE'!T35)</f>
        <v>0</v>
      </c>
      <c r="U35" s="71">
        <f>IF(OR(ACTUAL!U$16&gt;0,U$10=1),ACTUAL!U35,'FORECAST-UPDATE'!U35)</f>
        <v>0</v>
      </c>
      <c r="V35" s="71">
        <f>IF(OR(ACTUAL!V$16&gt;0,V$10=1),ACTUAL!V35,'FORECAST-UPDATE'!V35)</f>
        <v>0</v>
      </c>
      <c r="W35" s="71">
        <f>IF(OR(ACTUAL!W$16&gt;0,W$10=1),ACTUAL!W35,'FORECAST-UPDATE'!W35)</f>
        <v>0</v>
      </c>
      <c r="X35" s="71">
        <f>IF(OR(ACTUAL!X$16&gt;0,X$10=1),ACTUAL!X35,'FORECAST-UPDATE'!X35)</f>
        <v>0</v>
      </c>
      <c r="Y35" s="9"/>
      <c r="Z35" s="9"/>
      <c r="AA35" s="9"/>
      <c r="AB35" s="9"/>
      <c r="AC35" s="9"/>
      <c r="AD35" s="9"/>
    </row>
    <row r="36" spans="1:30" s="8" customFormat="1" x14ac:dyDescent="0.35">
      <c r="A36" s="132"/>
      <c r="B36" s="151" t="str">
        <f t="shared" si="26"/>
        <v>Advisor 9</v>
      </c>
      <c r="C36" s="152" t="str">
        <f>+INPUTS!C45</f>
        <v>Advisor 9</v>
      </c>
      <c r="D36" s="46">
        <f>+INPUTS!H45</f>
        <v>0</v>
      </c>
      <c r="E36" s="132"/>
      <c r="F36" s="132"/>
      <c r="G36" s="130"/>
      <c r="H36" s="12">
        <f t="shared" si="25"/>
        <v>0</v>
      </c>
      <c r="I36" s="132"/>
      <c r="J36" s="71">
        <f>IF(OR(ACTUAL!J$16&gt;0,J$10=1),ACTUAL!J36,'FORECAST-UPDATE'!J36)</f>
        <v>0</v>
      </c>
      <c r="K36" s="71">
        <f>IF(OR(ACTUAL!K$16&gt;0,K$10=1),ACTUAL!K36,'FORECAST-UPDATE'!K36)</f>
        <v>0</v>
      </c>
      <c r="L36" s="71">
        <f>IF(OR(ACTUAL!L$16&gt;0,L$10=1),ACTUAL!L36,'FORECAST-UPDATE'!L36)</f>
        <v>0</v>
      </c>
      <c r="M36" s="71">
        <f>IF(OR(ACTUAL!M$16&gt;0,M$10=1),ACTUAL!M36,'FORECAST-UPDATE'!M36)</f>
        <v>0</v>
      </c>
      <c r="N36" s="71">
        <f>IF(OR(ACTUAL!N$16&gt;0,N$10=1),ACTUAL!N36,'FORECAST-UPDATE'!N36)</f>
        <v>0</v>
      </c>
      <c r="O36" s="71">
        <f>IF(OR(ACTUAL!O$16&gt;0,O$10=1),ACTUAL!O36,'FORECAST-UPDATE'!O36)</f>
        <v>0</v>
      </c>
      <c r="P36" s="71">
        <f>IF(OR(ACTUAL!P$16&gt;0,P$10=1),ACTUAL!P36,'FORECAST-UPDATE'!P36)</f>
        <v>0</v>
      </c>
      <c r="Q36" s="71">
        <f>IF(OR(ACTUAL!Q$16&gt;0,Q$10=1),ACTUAL!Q36,'FORECAST-UPDATE'!Q36)</f>
        <v>0</v>
      </c>
      <c r="R36" s="71">
        <f>IF(OR(ACTUAL!R$16&gt;0,R$10=1),ACTUAL!R36,'FORECAST-UPDATE'!R36)</f>
        <v>0</v>
      </c>
      <c r="S36" s="71">
        <f>IF(OR(ACTUAL!S$16&gt;0,S$10=1),ACTUAL!S36,'FORECAST-UPDATE'!S36)</f>
        <v>0</v>
      </c>
      <c r="T36" s="71">
        <f>IF(OR(ACTUAL!T$16&gt;0,T$10=1),ACTUAL!T36,'FORECAST-UPDATE'!T36)</f>
        <v>0</v>
      </c>
      <c r="U36" s="71">
        <f>IF(OR(ACTUAL!U$16&gt;0,U$10=1),ACTUAL!U36,'FORECAST-UPDATE'!U36)</f>
        <v>0</v>
      </c>
      <c r="V36" s="71">
        <f>IF(OR(ACTUAL!V$16&gt;0,V$10=1),ACTUAL!V36,'FORECAST-UPDATE'!V36)</f>
        <v>0</v>
      </c>
      <c r="W36" s="71">
        <f>IF(OR(ACTUAL!W$16&gt;0,W$10=1),ACTUAL!W36,'FORECAST-UPDATE'!W36)</f>
        <v>0</v>
      </c>
      <c r="X36" s="71">
        <f>IF(OR(ACTUAL!X$16&gt;0,X$10=1),ACTUAL!X36,'FORECAST-UPDATE'!X36)</f>
        <v>0</v>
      </c>
      <c r="Y36" s="9"/>
      <c r="Z36" s="9"/>
      <c r="AA36" s="9"/>
      <c r="AB36" s="9"/>
      <c r="AC36" s="9"/>
      <c r="AD36" s="9"/>
    </row>
    <row r="37" spans="1:30" s="8" customFormat="1" x14ac:dyDescent="0.35">
      <c r="A37" s="132"/>
      <c r="B37" s="151" t="str">
        <f t="shared" si="26"/>
        <v>Advisor 10</v>
      </c>
      <c r="C37" s="152" t="str">
        <f>+INPUTS!C46</f>
        <v>Advisor 10</v>
      </c>
      <c r="D37" s="46">
        <f>+INPUTS!H46</f>
        <v>0</v>
      </c>
      <c r="E37" s="132"/>
      <c r="F37" s="132"/>
      <c r="G37" s="130"/>
      <c r="H37" s="12">
        <f t="shared" si="25"/>
        <v>0</v>
      </c>
      <c r="I37" s="132"/>
      <c r="J37" s="71">
        <f>IF(OR(ACTUAL!J$16&gt;0,J$10=1),ACTUAL!J37,'FORECAST-UPDATE'!J37)</f>
        <v>0</v>
      </c>
      <c r="K37" s="71">
        <f>IF(OR(ACTUAL!K$16&gt;0,K$10=1),ACTUAL!K37,'FORECAST-UPDATE'!K37)</f>
        <v>0</v>
      </c>
      <c r="L37" s="71">
        <f>IF(OR(ACTUAL!L$16&gt;0,L$10=1),ACTUAL!L37,'FORECAST-UPDATE'!L37)</f>
        <v>0</v>
      </c>
      <c r="M37" s="71">
        <f>IF(OR(ACTUAL!M$16&gt;0,M$10=1),ACTUAL!M37,'FORECAST-UPDATE'!M37)</f>
        <v>0</v>
      </c>
      <c r="N37" s="71">
        <f>IF(OR(ACTUAL!N$16&gt;0,N$10=1),ACTUAL!N37,'FORECAST-UPDATE'!N37)</f>
        <v>0</v>
      </c>
      <c r="O37" s="71">
        <f>IF(OR(ACTUAL!O$16&gt;0,O$10=1),ACTUAL!O37,'FORECAST-UPDATE'!O37)</f>
        <v>0</v>
      </c>
      <c r="P37" s="71">
        <f>IF(OR(ACTUAL!P$16&gt;0,P$10=1),ACTUAL!P37,'FORECAST-UPDATE'!P37)</f>
        <v>0</v>
      </c>
      <c r="Q37" s="71">
        <f>IF(OR(ACTUAL!Q$16&gt;0,Q$10=1),ACTUAL!Q37,'FORECAST-UPDATE'!Q37)</f>
        <v>0</v>
      </c>
      <c r="R37" s="71">
        <f>IF(OR(ACTUAL!R$16&gt;0,R$10=1),ACTUAL!R37,'FORECAST-UPDATE'!R37)</f>
        <v>0</v>
      </c>
      <c r="S37" s="71">
        <f>IF(OR(ACTUAL!S$16&gt;0,S$10=1),ACTUAL!S37,'FORECAST-UPDATE'!S37)</f>
        <v>0</v>
      </c>
      <c r="T37" s="71">
        <f>IF(OR(ACTUAL!T$16&gt;0,T$10=1),ACTUAL!T37,'FORECAST-UPDATE'!T37)</f>
        <v>0</v>
      </c>
      <c r="U37" s="71">
        <f>IF(OR(ACTUAL!U$16&gt;0,U$10=1),ACTUAL!U37,'FORECAST-UPDATE'!U37)</f>
        <v>0</v>
      </c>
      <c r="V37" s="71">
        <f>IF(OR(ACTUAL!V$16&gt;0,V$10=1),ACTUAL!V37,'FORECAST-UPDATE'!V37)</f>
        <v>0</v>
      </c>
      <c r="W37" s="71">
        <f>IF(OR(ACTUAL!W$16&gt;0,W$10=1),ACTUAL!W37,'FORECAST-UPDATE'!W37)</f>
        <v>0</v>
      </c>
      <c r="X37" s="71">
        <f>IF(OR(ACTUAL!X$16&gt;0,X$10=1),ACTUAL!X37,'FORECAST-UPDATE'!X37)</f>
        <v>0</v>
      </c>
      <c r="Y37" s="9"/>
      <c r="Z37" s="9"/>
      <c r="AA37" s="9"/>
      <c r="AB37" s="9"/>
      <c r="AC37" s="9"/>
      <c r="AD37" s="9"/>
    </row>
    <row r="38" spans="1:30" s="8" customFormat="1" x14ac:dyDescent="0.35">
      <c r="A38" s="132"/>
      <c r="B38" s="151" t="str">
        <f t="shared" si="26"/>
        <v>Advisor 11</v>
      </c>
      <c r="C38" s="152" t="str">
        <f>+INPUTS!C47</f>
        <v>Advisor 11</v>
      </c>
      <c r="D38" s="46">
        <f>+INPUTS!H47</f>
        <v>0</v>
      </c>
      <c r="E38" s="132"/>
      <c r="F38" s="132"/>
      <c r="G38" s="130"/>
      <c r="H38" s="12">
        <f t="shared" si="25"/>
        <v>0</v>
      </c>
      <c r="I38" s="132"/>
      <c r="J38" s="71">
        <f>IF(OR(ACTUAL!J$16&gt;0,J$10=1),ACTUAL!J38,'FORECAST-UPDATE'!J38)</f>
        <v>0</v>
      </c>
      <c r="K38" s="71">
        <f>IF(OR(ACTUAL!K$16&gt;0,K$10=1),ACTUAL!K38,'FORECAST-UPDATE'!K38)</f>
        <v>0</v>
      </c>
      <c r="L38" s="71">
        <f>IF(OR(ACTUAL!L$16&gt;0,L$10=1),ACTUAL!L38,'FORECAST-UPDATE'!L38)</f>
        <v>0</v>
      </c>
      <c r="M38" s="71">
        <f>IF(OR(ACTUAL!M$16&gt;0,M$10=1),ACTUAL!M38,'FORECAST-UPDATE'!M38)</f>
        <v>0</v>
      </c>
      <c r="N38" s="71">
        <f>IF(OR(ACTUAL!N$16&gt;0,N$10=1),ACTUAL!N38,'FORECAST-UPDATE'!N38)</f>
        <v>0</v>
      </c>
      <c r="O38" s="71">
        <f>IF(OR(ACTUAL!O$16&gt;0,O$10=1),ACTUAL!O38,'FORECAST-UPDATE'!O38)</f>
        <v>0</v>
      </c>
      <c r="P38" s="71">
        <f>IF(OR(ACTUAL!P$16&gt;0,P$10=1),ACTUAL!P38,'FORECAST-UPDATE'!P38)</f>
        <v>0</v>
      </c>
      <c r="Q38" s="71">
        <f>IF(OR(ACTUAL!Q$16&gt;0,Q$10=1),ACTUAL!Q38,'FORECAST-UPDATE'!Q38)</f>
        <v>0</v>
      </c>
      <c r="R38" s="71">
        <f>IF(OR(ACTUAL!R$16&gt;0,R$10=1),ACTUAL!R38,'FORECAST-UPDATE'!R38)</f>
        <v>0</v>
      </c>
      <c r="S38" s="71">
        <f>IF(OR(ACTUAL!S$16&gt;0,S$10=1),ACTUAL!S38,'FORECAST-UPDATE'!S38)</f>
        <v>0</v>
      </c>
      <c r="T38" s="71">
        <f>IF(OR(ACTUAL!T$16&gt;0,T$10=1),ACTUAL!T38,'FORECAST-UPDATE'!T38)</f>
        <v>0</v>
      </c>
      <c r="U38" s="71">
        <f>IF(OR(ACTUAL!U$16&gt;0,U$10=1),ACTUAL!U38,'FORECAST-UPDATE'!U38)</f>
        <v>0</v>
      </c>
      <c r="V38" s="71">
        <f>IF(OR(ACTUAL!V$16&gt;0,V$10=1),ACTUAL!V38,'FORECAST-UPDATE'!V38)</f>
        <v>0</v>
      </c>
      <c r="W38" s="71">
        <f>IF(OR(ACTUAL!W$16&gt;0,W$10=1),ACTUAL!W38,'FORECAST-UPDATE'!W38)</f>
        <v>0</v>
      </c>
      <c r="X38" s="71">
        <f>IF(OR(ACTUAL!X$16&gt;0,X$10=1),ACTUAL!X38,'FORECAST-UPDATE'!X38)</f>
        <v>0</v>
      </c>
      <c r="Y38" s="9"/>
      <c r="Z38" s="9"/>
      <c r="AA38" s="9"/>
      <c r="AB38" s="9"/>
      <c r="AC38" s="9"/>
      <c r="AD38" s="9"/>
    </row>
    <row r="39" spans="1:30" s="8" customFormat="1" x14ac:dyDescent="0.35">
      <c r="A39" s="132"/>
      <c r="B39" s="151" t="str">
        <f t="shared" si="26"/>
        <v>SPARE1</v>
      </c>
      <c r="C39" s="152" t="str">
        <f>+INPUTS!C48</f>
        <v>SPARE1</v>
      </c>
      <c r="D39" s="46">
        <f>+INPUTS!H48</f>
        <v>0</v>
      </c>
      <c r="E39" s="132"/>
      <c r="F39" s="132"/>
      <c r="G39" s="130"/>
      <c r="H39" s="12">
        <f t="shared" si="25"/>
        <v>0</v>
      </c>
      <c r="I39" s="132"/>
      <c r="J39" s="71">
        <f>IF(OR(ACTUAL!J$16&gt;0,J$10=1),ACTUAL!J39,'FORECAST-UPDATE'!J39)</f>
        <v>0</v>
      </c>
      <c r="K39" s="71">
        <f>IF(OR(ACTUAL!K$16&gt;0,K$10=1),ACTUAL!K39,'FORECAST-UPDATE'!K39)</f>
        <v>0</v>
      </c>
      <c r="L39" s="71">
        <f>IF(OR(ACTUAL!L$16&gt;0,L$10=1),ACTUAL!L39,'FORECAST-UPDATE'!L39)</f>
        <v>0</v>
      </c>
      <c r="M39" s="71">
        <f>IF(OR(ACTUAL!M$16&gt;0,M$10=1),ACTUAL!M39,'FORECAST-UPDATE'!M39)</f>
        <v>0</v>
      </c>
      <c r="N39" s="71">
        <f>IF(OR(ACTUAL!N$16&gt;0,N$10=1),ACTUAL!N39,'FORECAST-UPDATE'!N39)</f>
        <v>0</v>
      </c>
      <c r="O39" s="71">
        <f>IF(OR(ACTUAL!O$16&gt;0,O$10=1),ACTUAL!O39,'FORECAST-UPDATE'!O39)</f>
        <v>0</v>
      </c>
      <c r="P39" s="71">
        <f>IF(OR(ACTUAL!P$16&gt;0,P$10=1),ACTUAL!P39,'FORECAST-UPDATE'!P39)</f>
        <v>0</v>
      </c>
      <c r="Q39" s="71">
        <f>IF(OR(ACTUAL!Q$16&gt;0,Q$10=1),ACTUAL!Q39,'FORECAST-UPDATE'!Q39)</f>
        <v>0</v>
      </c>
      <c r="R39" s="71">
        <f>IF(OR(ACTUAL!R$16&gt;0,R$10=1),ACTUAL!R39,'FORECAST-UPDATE'!R39)</f>
        <v>0</v>
      </c>
      <c r="S39" s="71">
        <f>IF(OR(ACTUAL!S$16&gt;0,S$10=1),ACTUAL!S39,'FORECAST-UPDATE'!S39)</f>
        <v>0</v>
      </c>
      <c r="T39" s="71">
        <f>IF(OR(ACTUAL!T$16&gt;0,T$10=1),ACTUAL!T39,'FORECAST-UPDATE'!T39)</f>
        <v>0</v>
      </c>
      <c r="U39" s="71">
        <f>IF(OR(ACTUAL!U$16&gt;0,U$10=1),ACTUAL!U39,'FORECAST-UPDATE'!U39)</f>
        <v>0</v>
      </c>
      <c r="V39" s="71">
        <f>IF(OR(ACTUAL!V$16&gt;0,V$10=1),ACTUAL!V39,'FORECAST-UPDATE'!V39)</f>
        <v>0</v>
      </c>
      <c r="W39" s="71">
        <f>IF(OR(ACTUAL!W$16&gt;0,W$10=1),ACTUAL!W39,'FORECAST-UPDATE'!W39)</f>
        <v>0</v>
      </c>
      <c r="X39" s="71">
        <f>IF(OR(ACTUAL!X$16&gt;0,X$10=1),ACTUAL!X39,'FORECAST-UPDATE'!X39)</f>
        <v>0</v>
      </c>
      <c r="Y39" s="9"/>
      <c r="Z39" s="9"/>
      <c r="AA39" s="9"/>
      <c r="AB39" s="9"/>
      <c r="AC39" s="9"/>
      <c r="AD39" s="9"/>
    </row>
    <row r="40" spans="1:30" s="8" customFormat="1" x14ac:dyDescent="0.35">
      <c r="A40" s="132"/>
      <c r="B40" s="151" t="str">
        <f t="shared" si="26"/>
        <v>SPARE2</v>
      </c>
      <c r="C40" s="152" t="str">
        <f>+INPUTS!C49</f>
        <v>SPARE2</v>
      </c>
      <c r="D40" s="46">
        <f>+INPUTS!H49</f>
        <v>0</v>
      </c>
      <c r="E40" s="132"/>
      <c r="F40" s="132"/>
      <c r="G40" s="130"/>
      <c r="H40" s="12">
        <f t="shared" si="25"/>
        <v>0</v>
      </c>
      <c r="I40" s="132"/>
      <c r="J40" s="71">
        <f>IF(OR(ACTUAL!J$16&gt;0,J$10=1),ACTUAL!J40,'FORECAST-UPDATE'!J40)</f>
        <v>0</v>
      </c>
      <c r="K40" s="71">
        <f>IF(OR(ACTUAL!K$16&gt;0,K$10=1),ACTUAL!K40,'FORECAST-UPDATE'!K40)</f>
        <v>0</v>
      </c>
      <c r="L40" s="71">
        <f>IF(OR(ACTUAL!L$16&gt;0,L$10=1),ACTUAL!L40,'FORECAST-UPDATE'!L40)</f>
        <v>0</v>
      </c>
      <c r="M40" s="71">
        <f>IF(OR(ACTUAL!M$16&gt;0,M$10=1),ACTUAL!M40,'FORECAST-UPDATE'!M40)</f>
        <v>0</v>
      </c>
      <c r="N40" s="71">
        <f>IF(OR(ACTUAL!N$16&gt;0,N$10=1),ACTUAL!N40,'FORECAST-UPDATE'!N40)</f>
        <v>0</v>
      </c>
      <c r="O40" s="71">
        <f>IF(OR(ACTUAL!O$16&gt;0,O$10=1),ACTUAL!O40,'FORECAST-UPDATE'!O40)</f>
        <v>0</v>
      </c>
      <c r="P40" s="71">
        <f>IF(OR(ACTUAL!P$16&gt;0,P$10=1),ACTUAL!P40,'FORECAST-UPDATE'!P40)</f>
        <v>0</v>
      </c>
      <c r="Q40" s="71">
        <f>IF(OR(ACTUAL!Q$16&gt;0,Q$10=1),ACTUAL!Q40,'FORECAST-UPDATE'!Q40)</f>
        <v>0</v>
      </c>
      <c r="R40" s="71">
        <f>IF(OR(ACTUAL!R$16&gt;0,R$10=1),ACTUAL!R40,'FORECAST-UPDATE'!R40)</f>
        <v>0</v>
      </c>
      <c r="S40" s="71">
        <f>IF(OR(ACTUAL!S$16&gt;0,S$10=1),ACTUAL!S40,'FORECAST-UPDATE'!S40)</f>
        <v>0</v>
      </c>
      <c r="T40" s="71">
        <f>IF(OR(ACTUAL!T$16&gt;0,T$10=1),ACTUAL!T40,'FORECAST-UPDATE'!T40)</f>
        <v>0</v>
      </c>
      <c r="U40" s="71">
        <f>IF(OR(ACTUAL!U$16&gt;0,U$10=1),ACTUAL!U40,'FORECAST-UPDATE'!U40)</f>
        <v>0</v>
      </c>
      <c r="V40" s="71">
        <f>IF(OR(ACTUAL!V$16&gt;0,V$10=1),ACTUAL!V40,'FORECAST-UPDATE'!V40)</f>
        <v>0</v>
      </c>
      <c r="W40" s="71">
        <f>IF(OR(ACTUAL!W$16&gt;0,W$10=1),ACTUAL!W40,'FORECAST-UPDATE'!W40)</f>
        <v>0</v>
      </c>
      <c r="X40" s="71">
        <f>IF(OR(ACTUAL!X$16&gt;0,X$10=1),ACTUAL!X40,'FORECAST-UPDATE'!X40)</f>
        <v>0</v>
      </c>
      <c r="Y40" s="9"/>
      <c r="Z40" s="9"/>
      <c r="AA40" s="9"/>
      <c r="AB40" s="9"/>
      <c r="AC40" s="9"/>
      <c r="AD40" s="9"/>
    </row>
    <row r="41" spans="1:30" s="8" customFormat="1" x14ac:dyDescent="0.35">
      <c r="A41" s="132"/>
      <c r="B41" s="151" t="str">
        <f t="shared" si="26"/>
        <v>SPARE3</v>
      </c>
      <c r="C41" s="152" t="str">
        <f>+INPUTS!C50</f>
        <v>SPARE3</v>
      </c>
      <c r="D41" s="46">
        <f>+INPUTS!H50</f>
        <v>0</v>
      </c>
      <c r="E41" s="132"/>
      <c r="F41" s="132"/>
      <c r="G41" s="130"/>
      <c r="H41" s="12">
        <f t="shared" si="25"/>
        <v>0</v>
      </c>
      <c r="I41" s="132"/>
      <c r="J41" s="71">
        <f>IF(OR(ACTUAL!J$16&gt;0,J$10=1),ACTUAL!J41,'FORECAST-UPDATE'!J41)</f>
        <v>0</v>
      </c>
      <c r="K41" s="71">
        <f>IF(OR(ACTUAL!K$16&gt;0,K$10=1),ACTUAL!K41,'FORECAST-UPDATE'!K41)</f>
        <v>0</v>
      </c>
      <c r="L41" s="71">
        <f>IF(OR(ACTUAL!L$16&gt;0,L$10=1),ACTUAL!L41,'FORECAST-UPDATE'!L41)</f>
        <v>0</v>
      </c>
      <c r="M41" s="71">
        <f>IF(OR(ACTUAL!M$16&gt;0,M$10=1),ACTUAL!M41,'FORECAST-UPDATE'!M41)</f>
        <v>0</v>
      </c>
      <c r="N41" s="71">
        <f>IF(OR(ACTUAL!N$16&gt;0,N$10=1),ACTUAL!N41,'FORECAST-UPDATE'!N41)</f>
        <v>0</v>
      </c>
      <c r="O41" s="71">
        <f>IF(OR(ACTUAL!O$16&gt;0,O$10=1),ACTUAL!O41,'FORECAST-UPDATE'!O41)</f>
        <v>0</v>
      </c>
      <c r="P41" s="71">
        <f>IF(OR(ACTUAL!P$16&gt;0,P$10=1),ACTUAL!P41,'FORECAST-UPDATE'!P41)</f>
        <v>0</v>
      </c>
      <c r="Q41" s="71">
        <f>IF(OR(ACTUAL!Q$16&gt;0,Q$10=1),ACTUAL!Q41,'FORECAST-UPDATE'!Q41)</f>
        <v>0</v>
      </c>
      <c r="R41" s="71">
        <f>IF(OR(ACTUAL!R$16&gt;0,R$10=1),ACTUAL!R41,'FORECAST-UPDATE'!R41)</f>
        <v>0</v>
      </c>
      <c r="S41" s="71">
        <f>IF(OR(ACTUAL!S$16&gt;0,S$10=1),ACTUAL!S41,'FORECAST-UPDATE'!S41)</f>
        <v>0</v>
      </c>
      <c r="T41" s="71">
        <f>IF(OR(ACTUAL!T$16&gt;0,T$10=1),ACTUAL!T41,'FORECAST-UPDATE'!T41)</f>
        <v>0</v>
      </c>
      <c r="U41" s="71">
        <f>IF(OR(ACTUAL!U$16&gt;0,U$10=1),ACTUAL!U41,'FORECAST-UPDATE'!U41)</f>
        <v>0</v>
      </c>
      <c r="V41" s="71">
        <f>IF(OR(ACTUAL!V$16&gt;0,V$10=1),ACTUAL!V41,'FORECAST-UPDATE'!V41)</f>
        <v>0</v>
      </c>
      <c r="W41" s="71">
        <f>IF(OR(ACTUAL!W$16&gt;0,W$10=1),ACTUAL!W41,'FORECAST-UPDATE'!W41)</f>
        <v>0</v>
      </c>
      <c r="X41" s="71">
        <f>IF(OR(ACTUAL!X$16&gt;0,X$10=1),ACTUAL!X41,'FORECAST-UPDATE'!X41)</f>
        <v>0</v>
      </c>
      <c r="Y41" s="9"/>
      <c r="Z41" s="9"/>
      <c r="AA41" s="9"/>
      <c r="AB41" s="9"/>
      <c r="AC41" s="9"/>
      <c r="AD41" s="9"/>
    </row>
    <row r="42" spans="1:30" s="8" customFormat="1" x14ac:dyDescent="0.35">
      <c r="A42" s="132"/>
      <c r="B42" s="151" t="str">
        <f t="shared" si="26"/>
        <v>SPARE4</v>
      </c>
      <c r="C42" s="152" t="str">
        <f>+INPUTS!C51</f>
        <v>SPARE4</v>
      </c>
      <c r="D42" s="46">
        <f>+INPUTS!H51</f>
        <v>0</v>
      </c>
      <c r="E42" s="132"/>
      <c r="F42" s="132"/>
      <c r="G42" s="130"/>
      <c r="H42" s="12">
        <f t="shared" si="25"/>
        <v>0</v>
      </c>
      <c r="I42" s="132"/>
      <c r="J42" s="71">
        <f>IF(OR(ACTUAL!J$16&gt;0,J$10=1),ACTUAL!J42,'FORECAST-UPDATE'!J42)</f>
        <v>0</v>
      </c>
      <c r="K42" s="71">
        <f>IF(OR(ACTUAL!K$16&gt;0,K$10=1),ACTUAL!K42,'FORECAST-UPDATE'!K42)</f>
        <v>0</v>
      </c>
      <c r="L42" s="71">
        <f>IF(OR(ACTUAL!L$16&gt;0,L$10=1),ACTUAL!L42,'FORECAST-UPDATE'!L42)</f>
        <v>0</v>
      </c>
      <c r="M42" s="71">
        <f>IF(OR(ACTUAL!M$16&gt;0,M$10=1),ACTUAL!M42,'FORECAST-UPDATE'!M42)</f>
        <v>0</v>
      </c>
      <c r="N42" s="71">
        <f>IF(OR(ACTUAL!N$16&gt;0,N$10=1),ACTUAL!N42,'FORECAST-UPDATE'!N42)</f>
        <v>0</v>
      </c>
      <c r="O42" s="71">
        <f>IF(OR(ACTUAL!O$16&gt;0,O$10=1),ACTUAL!O42,'FORECAST-UPDATE'!O42)</f>
        <v>0</v>
      </c>
      <c r="P42" s="71">
        <f>IF(OR(ACTUAL!P$16&gt;0,P$10=1),ACTUAL!P42,'FORECAST-UPDATE'!P42)</f>
        <v>0</v>
      </c>
      <c r="Q42" s="71">
        <f>IF(OR(ACTUAL!Q$16&gt;0,Q$10=1),ACTUAL!Q42,'FORECAST-UPDATE'!Q42)</f>
        <v>0</v>
      </c>
      <c r="R42" s="71">
        <f>IF(OR(ACTUAL!R$16&gt;0,R$10=1),ACTUAL!R42,'FORECAST-UPDATE'!R42)</f>
        <v>0</v>
      </c>
      <c r="S42" s="71">
        <f>IF(OR(ACTUAL!S$16&gt;0,S$10=1),ACTUAL!S42,'FORECAST-UPDATE'!S42)</f>
        <v>0</v>
      </c>
      <c r="T42" s="71">
        <f>IF(OR(ACTUAL!T$16&gt;0,T$10=1),ACTUAL!T42,'FORECAST-UPDATE'!T42)</f>
        <v>0</v>
      </c>
      <c r="U42" s="71">
        <f>IF(OR(ACTUAL!U$16&gt;0,U$10=1),ACTUAL!U42,'FORECAST-UPDATE'!U42)</f>
        <v>0</v>
      </c>
      <c r="V42" s="71">
        <f>IF(OR(ACTUAL!V$16&gt;0,V$10=1),ACTUAL!V42,'FORECAST-UPDATE'!V42)</f>
        <v>0</v>
      </c>
      <c r="W42" s="71">
        <f>IF(OR(ACTUAL!W$16&gt;0,W$10=1),ACTUAL!W42,'FORECAST-UPDATE'!W42)</f>
        <v>0</v>
      </c>
      <c r="X42" s="71">
        <f>IF(OR(ACTUAL!X$16&gt;0,X$10=1),ACTUAL!X42,'FORECAST-UPDATE'!X42)</f>
        <v>0</v>
      </c>
      <c r="Y42" s="9"/>
      <c r="Z42" s="9"/>
      <c r="AA42" s="9"/>
      <c r="AB42" s="9"/>
      <c r="AC42" s="9"/>
      <c r="AD42" s="9"/>
    </row>
    <row r="43" spans="1:30" s="9" customFormat="1" ht="13.5" thickBot="1" x14ac:dyDescent="0.35">
      <c r="A43" s="138"/>
      <c r="B43" s="138"/>
      <c r="C43" s="138"/>
      <c r="D43" s="138"/>
      <c r="E43" s="138"/>
      <c r="F43" s="138"/>
      <c r="G43" s="139"/>
      <c r="H43" s="47">
        <f>SUM(H28:H42)</f>
        <v>0</v>
      </c>
      <c r="I43" s="132"/>
      <c r="J43" s="47">
        <f>SUM(J28:J42)</f>
        <v>0</v>
      </c>
      <c r="K43" s="47">
        <f t="shared" ref="K43:R43" si="27">SUM(K28:K42)</f>
        <v>0</v>
      </c>
      <c r="L43" s="47">
        <f t="shared" si="27"/>
        <v>0</v>
      </c>
      <c r="M43" s="47">
        <f t="shared" si="27"/>
        <v>0</v>
      </c>
      <c r="N43" s="47">
        <f t="shared" si="27"/>
        <v>0</v>
      </c>
      <c r="O43" s="47">
        <f t="shared" si="27"/>
        <v>0</v>
      </c>
      <c r="P43" s="47">
        <f t="shared" si="27"/>
        <v>0</v>
      </c>
      <c r="Q43" s="47">
        <f t="shared" si="27"/>
        <v>0</v>
      </c>
      <c r="R43" s="47">
        <f t="shared" si="27"/>
        <v>0</v>
      </c>
      <c r="S43" s="47">
        <f t="shared" ref="S43:T43" si="28">SUM(S28:S42)</f>
        <v>0</v>
      </c>
      <c r="T43" s="47">
        <f t="shared" si="28"/>
        <v>0</v>
      </c>
      <c r="U43" s="47">
        <f t="shared" ref="U43:V43" si="29">SUM(U28:U42)</f>
        <v>0</v>
      </c>
      <c r="V43" s="47">
        <f t="shared" si="29"/>
        <v>0</v>
      </c>
      <c r="W43" s="47">
        <f t="shared" ref="W43:X43" si="30">SUM(W28:W42)</f>
        <v>0</v>
      </c>
      <c r="X43" s="47">
        <f t="shared" si="30"/>
        <v>0</v>
      </c>
    </row>
    <row r="44" spans="1:30" s="8" customFormat="1" ht="16" thickTop="1" x14ac:dyDescent="0.35">
      <c r="A44" s="131"/>
      <c r="B44" s="131"/>
      <c r="C44" s="132"/>
      <c r="D44" s="132"/>
      <c r="E44" s="132"/>
      <c r="F44" s="136"/>
      <c r="G44" s="133"/>
      <c r="H44" s="133"/>
      <c r="I44" s="130"/>
      <c r="J44" s="137"/>
      <c r="K44" s="137"/>
      <c r="L44" s="137"/>
      <c r="M44" s="137"/>
      <c r="N44" s="137"/>
      <c r="O44" s="137"/>
      <c r="P44" s="137"/>
      <c r="Q44" s="137"/>
      <c r="R44" s="137"/>
      <c r="S44" s="137"/>
      <c r="T44" s="137"/>
      <c r="U44" s="137"/>
      <c r="V44" s="137"/>
      <c r="W44" s="137"/>
      <c r="X44" s="137"/>
      <c r="Y44" s="9"/>
      <c r="Z44" s="9"/>
      <c r="AA44" s="9"/>
      <c r="AB44" s="9"/>
      <c r="AC44" s="9"/>
      <c r="AD44" s="9"/>
    </row>
    <row r="45" spans="1:30" s="8" customFormat="1" x14ac:dyDescent="0.35">
      <c r="A45" s="132"/>
      <c r="B45" s="132"/>
      <c r="C45" s="132"/>
      <c r="D45" s="132"/>
      <c r="E45" s="132"/>
      <c r="F45" s="132"/>
      <c r="G45" s="133"/>
      <c r="H45" s="130"/>
      <c r="I45" s="130"/>
      <c r="J45" s="130"/>
      <c r="K45" s="130"/>
      <c r="L45" s="130"/>
      <c r="M45" s="130"/>
      <c r="N45" s="130"/>
      <c r="O45" s="130"/>
      <c r="P45" s="130"/>
      <c r="Q45" s="130"/>
      <c r="R45" s="130"/>
      <c r="S45" s="130"/>
      <c r="T45" s="130"/>
      <c r="U45" s="130"/>
      <c r="V45" s="130"/>
      <c r="W45" s="130"/>
      <c r="X45" s="130"/>
      <c r="Y45" s="9"/>
      <c r="Z45" s="9"/>
      <c r="AA45" s="9"/>
      <c r="AB45" s="9"/>
      <c r="AC45" s="9"/>
      <c r="AD45" s="9"/>
    </row>
    <row r="46" spans="1:30" s="8" customFormat="1" ht="16" thickBot="1" x14ac:dyDescent="0.4">
      <c r="A46" s="131"/>
      <c r="B46" s="140" t="s">
        <v>30</v>
      </c>
      <c r="C46" s="138"/>
      <c r="D46" s="140"/>
      <c r="E46" s="140"/>
      <c r="F46" s="140"/>
      <c r="G46" s="133"/>
      <c r="H46" s="153">
        <f>SUM(J46:R46)</f>
        <v>0</v>
      </c>
      <c r="I46" s="130"/>
      <c r="J46" s="41">
        <f>+J43+J25</f>
        <v>0</v>
      </c>
      <c r="K46" s="41">
        <f t="shared" ref="K46:R46" si="31">+K43+K25</f>
        <v>0</v>
      </c>
      <c r="L46" s="41">
        <f t="shared" si="31"/>
        <v>0</v>
      </c>
      <c r="M46" s="41">
        <f t="shared" si="31"/>
        <v>0</v>
      </c>
      <c r="N46" s="41">
        <f t="shared" si="31"/>
        <v>0</v>
      </c>
      <c r="O46" s="41">
        <f t="shared" si="31"/>
        <v>0</v>
      </c>
      <c r="P46" s="41">
        <f t="shared" si="31"/>
        <v>0</v>
      </c>
      <c r="Q46" s="41">
        <f t="shared" si="31"/>
        <v>0</v>
      </c>
      <c r="R46" s="41">
        <f t="shared" si="31"/>
        <v>0</v>
      </c>
      <c r="S46" s="41">
        <f t="shared" ref="S46:T46" si="32">+S43+S25</f>
        <v>0</v>
      </c>
      <c r="T46" s="41">
        <f t="shared" si="32"/>
        <v>0</v>
      </c>
      <c r="U46" s="41">
        <f t="shared" ref="U46:V46" si="33">+U43+U25</f>
        <v>0</v>
      </c>
      <c r="V46" s="41">
        <f t="shared" si="33"/>
        <v>0</v>
      </c>
      <c r="W46" s="41">
        <f t="shared" ref="W46:X46" si="34">+W43+W25</f>
        <v>0</v>
      </c>
      <c r="X46" s="41">
        <f t="shared" si="34"/>
        <v>0</v>
      </c>
    </row>
    <row r="47" spans="1:30" ht="16" thickTop="1" x14ac:dyDescent="0.35">
      <c r="A47" s="130"/>
      <c r="B47" s="131" t="s">
        <v>128</v>
      </c>
      <c r="C47" s="130"/>
      <c r="D47" s="130"/>
      <c r="E47" s="130"/>
      <c r="F47" s="130"/>
      <c r="G47" s="133"/>
      <c r="H47" s="19"/>
      <c r="I47" s="130"/>
      <c r="J47" s="42">
        <f>+J46</f>
        <v>0</v>
      </c>
      <c r="K47" s="43">
        <f>+J47+K46</f>
        <v>0</v>
      </c>
      <c r="L47" s="43">
        <f t="shared" ref="L47:T47" si="35">+K47+L46</f>
        <v>0</v>
      </c>
      <c r="M47" s="43">
        <f t="shared" si="35"/>
        <v>0</v>
      </c>
      <c r="N47" s="43">
        <f t="shared" si="35"/>
        <v>0</v>
      </c>
      <c r="O47" s="43">
        <f t="shared" si="35"/>
        <v>0</v>
      </c>
      <c r="P47" s="43">
        <f t="shared" si="35"/>
        <v>0</v>
      </c>
      <c r="Q47" s="43">
        <f t="shared" si="35"/>
        <v>0</v>
      </c>
      <c r="R47" s="43">
        <f t="shared" si="35"/>
        <v>0</v>
      </c>
      <c r="S47" s="43">
        <f t="shared" si="35"/>
        <v>0</v>
      </c>
      <c r="T47" s="43">
        <f t="shared" si="35"/>
        <v>0</v>
      </c>
      <c r="U47" s="43">
        <f t="shared" ref="U47" si="36">+T47+U46</f>
        <v>0</v>
      </c>
      <c r="V47" s="43">
        <f t="shared" ref="V47" si="37">+U47+V46</f>
        <v>0</v>
      </c>
      <c r="W47" s="43">
        <f t="shared" ref="W47" si="38">+V47+W46</f>
        <v>0</v>
      </c>
      <c r="X47" s="43">
        <f t="shared" ref="X47" si="39">+W47+X46</f>
        <v>0</v>
      </c>
    </row>
    <row r="48" spans="1:30" x14ac:dyDescent="0.35">
      <c r="A48" s="130"/>
      <c r="B48" s="130"/>
      <c r="C48" s="130"/>
      <c r="D48" s="130"/>
      <c r="E48" s="130"/>
      <c r="F48" s="130"/>
      <c r="G48" s="133"/>
      <c r="H48" s="130"/>
      <c r="I48" s="130"/>
      <c r="J48" s="130"/>
      <c r="K48" s="130"/>
      <c r="L48" s="130"/>
      <c r="M48" s="130"/>
      <c r="N48" s="130"/>
      <c r="O48" s="130"/>
      <c r="P48" s="130"/>
      <c r="Q48" s="130"/>
      <c r="R48" s="130"/>
      <c r="S48" s="130"/>
      <c r="T48" s="130"/>
      <c r="U48" s="130"/>
      <c r="V48" s="130"/>
      <c r="W48" s="130"/>
      <c r="X48" s="130"/>
    </row>
    <row r="49" spans="7:18" x14ac:dyDescent="0.35">
      <c r="G49" s="11"/>
    </row>
    <row r="51" spans="7:18" x14ac:dyDescent="0.35">
      <c r="L51" s="17"/>
      <c r="M51" s="17"/>
      <c r="N51" s="17"/>
      <c r="O51" s="17"/>
      <c r="P51" s="17"/>
      <c r="Q51" s="17"/>
      <c r="R51" s="17"/>
    </row>
    <row r="52" spans="7:18" x14ac:dyDescent="0.35">
      <c r="J52" s="17"/>
      <c r="K52" s="17"/>
      <c r="L52" s="17"/>
      <c r="M52" s="17"/>
      <c r="N52" s="17"/>
      <c r="O52" s="17"/>
      <c r="P52" s="17"/>
    </row>
  </sheetData>
  <sheetProtection sheet="1" objects="1" scenarios="1" selectLockedCells="1" selectUnlockedCells="1"/>
  <pageMargins left="0.7" right="0.7" top="0.75" bottom="0.75" header="0.3" footer="0.3"/>
  <pageSetup paperSize="9" scale="2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1" tint="0.499984740745262"/>
  </sheetPr>
  <dimension ref="A1:AC52"/>
  <sheetViews>
    <sheetView showGridLines="0" zoomScaleNormal="100" workbookViewId="0">
      <selection activeCell="P39" sqref="P39"/>
    </sheetView>
  </sheetViews>
  <sheetFormatPr defaultColWidth="11.07421875" defaultRowHeight="15.5" x14ac:dyDescent="0.35"/>
  <cols>
    <col min="1" max="1" width="1.765625" customWidth="1"/>
    <col min="2" max="2" width="3" customWidth="1"/>
    <col min="3" max="3" width="35.07421875" customWidth="1"/>
    <col min="4" max="4" width="16.07421875" customWidth="1"/>
    <col min="5" max="5" width="4.07421875" customWidth="1"/>
    <col min="6" max="6" width="13.3046875" customWidth="1"/>
    <col min="7" max="7" width="6.3046875" customWidth="1"/>
    <col min="8" max="8" width="16.07421875" customWidth="1"/>
    <col min="9" max="9" width="6.3046875" customWidth="1"/>
    <col min="10" max="11" width="11.3046875" customWidth="1"/>
    <col min="12" max="15" width="12.3046875" customWidth="1"/>
    <col min="16" max="16" width="11.07421875" customWidth="1"/>
    <col min="17" max="18" width="11.3046875" customWidth="1"/>
  </cols>
  <sheetData>
    <row r="1" spans="1:29" x14ac:dyDescent="0.35">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row>
    <row r="2" spans="1:29" s="8" customFormat="1" ht="28" x14ac:dyDescent="0.6">
      <c r="A2" s="130"/>
      <c r="B2" s="150" t="str">
        <f>+INPUTS!B2</f>
        <v>PROJECT NAME:</v>
      </c>
      <c r="C2" s="150"/>
      <c r="D2" s="154" t="str">
        <f>+INPUTS!E2</f>
        <v>PROJECT NAME</v>
      </c>
      <c r="E2" s="130"/>
      <c r="F2" s="130"/>
      <c r="G2" s="130"/>
      <c r="H2" s="130"/>
      <c r="I2" s="130"/>
      <c r="J2" s="130"/>
      <c r="K2" s="130"/>
      <c r="L2" s="130"/>
      <c r="M2" s="130"/>
      <c r="N2" s="130"/>
      <c r="O2" s="130"/>
      <c r="P2" s="130"/>
      <c r="Q2" s="130"/>
      <c r="R2" s="130"/>
      <c r="S2" s="130"/>
      <c r="T2" s="130"/>
      <c r="U2" s="130"/>
      <c r="V2" s="130"/>
      <c r="W2" s="130"/>
      <c r="X2" s="130"/>
      <c r="Y2" s="130"/>
      <c r="Z2" s="130"/>
    </row>
    <row r="3" spans="1:29" s="8" customFormat="1" ht="28" x14ac:dyDescent="0.6">
      <c r="A3" s="130"/>
      <c r="B3" s="150"/>
      <c r="C3" s="150"/>
      <c r="D3" s="154"/>
      <c r="E3" s="130"/>
      <c r="F3" s="130"/>
      <c r="G3" s="130"/>
      <c r="H3" s="130"/>
      <c r="I3" s="130"/>
      <c r="J3" s="130"/>
      <c r="K3" s="130"/>
      <c r="L3" s="130"/>
      <c r="M3" s="130"/>
      <c r="N3" s="130"/>
      <c r="O3" s="130"/>
      <c r="P3" s="130"/>
      <c r="Q3" s="130"/>
      <c r="R3" s="130"/>
      <c r="S3" s="130"/>
      <c r="T3" s="130"/>
      <c r="U3" s="130"/>
      <c r="V3" s="130"/>
      <c r="W3" s="130"/>
      <c r="X3" s="130"/>
      <c r="Y3" s="130"/>
      <c r="Z3" s="130"/>
    </row>
    <row r="4" spans="1:29" ht="16" thickBot="1" x14ac:dyDescent="0.4">
      <c r="A4" s="130"/>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3"/>
      <c r="AB4" s="3"/>
      <c r="AC4" s="3"/>
    </row>
    <row r="5" spans="1:29" ht="16" thickBot="1" x14ac:dyDescent="0.4">
      <c r="A5" s="130"/>
      <c r="B5" s="31" t="s">
        <v>163</v>
      </c>
      <c r="C5" s="34"/>
      <c r="D5" s="31"/>
      <c r="E5" s="31"/>
      <c r="F5" s="31"/>
      <c r="G5" s="31"/>
      <c r="H5" s="31"/>
      <c r="I5" s="31"/>
      <c r="J5" s="31"/>
      <c r="K5" s="31"/>
      <c r="L5" s="31"/>
      <c r="M5" s="31"/>
      <c r="N5" s="31"/>
      <c r="O5" s="31"/>
      <c r="P5" s="31"/>
      <c r="Q5" s="31"/>
      <c r="R5" s="31"/>
      <c r="S5" s="31"/>
      <c r="T5" s="31"/>
      <c r="U5" s="31"/>
      <c r="V5" s="31"/>
      <c r="W5" s="31"/>
      <c r="X5" s="31"/>
      <c r="Y5" s="31"/>
      <c r="Z5" s="134"/>
    </row>
    <row r="6" spans="1:29" s="32" customFormat="1" ht="11.5" x14ac:dyDescent="0.25">
      <c r="A6" s="166"/>
      <c r="B6" s="142" t="s">
        <v>117</v>
      </c>
      <c r="C6" s="143"/>
      <c r="D6" s="143" t="s">
        <v>118</v>
      </c>
      <c r="E6" s="143"/>
      <c r="F6" s="143"/>
      <c r="G6" s="143"/>
      <c r="H6" s="143"/>
      <c r="I6" s="143"/>
      <c r="J6" s="143">
        <v>1</v>
      </c>
      <c r="K6" s="143">
        <f>+J6+1</f>
        <v>2</v>
      </c>
      <c r="L6" s="143">
        <f t="shared" ref="L6:Y6" si="0">+K6+1</f>
        <v>3</v>
      </c>
      <c r="M6" s="143">
        <f t="shared" si="0"/>
        <v>4</v>
      </c>
      <c r="N6" s="143">
        <f t="shared" si="0"/>
        <v>5</v>
      </c>
      <c r="O6" s="143">
        <f t="shared" si="0"/>
        <v>6</v>
      </c>
      <c r="P6" s="143">
        <f t="shared" si="0"/>
        <v>7</v>
      </c>
      <c r="Q6" s="143">
        <f t="shared" si="0"/>
        <v>8</v>
      </c>
      <c r="R6" s="143">
        <f t="shared" si="0"/>
        <v>9</v>
      </c>
      <c r="S6" s="143">
        <f t="shared" si="0"/>
        <v>10</v>
      </c>
      <c r="T6" s="143">
        <f t="shared" si="0"/>
        <v>11</v>
      </c>
      <c r="U6" s="143">
        <f t="shared" si="0"/>
        <v>12</v>
      </c>
      <c r="V6" s="143">
        <f t="shared" si="0"/>
        <v>13</v>
      </c>
      <c r="W6" s="143">
        <f t="shared" si="0"/>
        <v>14</v>
      </c>
      <c r="X6" s="143">
        <f t="shared" si="0"/>
        <v>15</v>
      </c>
      <c r="Y6" s="143">
        <f t="shared" si="0"/>
        <v>16</v>
      </c>
      <c r="Z6" s="166"/>
    </row>
    <row r="7" spans="1:29" s="32" customFormat="1" ht="11.5" x14ac:dyDescent="0.25">
      <c r="A7" s="166"/>
      <c r="B7" s="144" t="s">
        <v>119</v>
      </c>
      <c r="C7" s="145"/>
      <c r="D7" s="145" t="s">
        <v>120</v>
      </c>
      <c r="E7" s="145"/>
      <c r="F7" s="145"/>
      <c r="G7" s="145"/>
      <c r="H7" s="145"/>
      <c r="I7" s="145"/>
      <c r="J7" s="167" t="e">
        <f>EOMONTH(INPUTS!P10,0)</f>
        <v>#N/A</v>
      </c>
      <c r="K7" s="167" t="e">
        <f>EOMONTH(J7,1)</f>
        <v>#N/A</v>
      </c>
      <c r="L7" s="167" t="e">
        <f t="shared" ref="L7:Y7" si="1">EOMONTH(K7,1)</f>
        <v>#N/A</v>
      </c>
      <c r="M7" s="167" t="e">
        <f t="shared" si="1"/>
        <v>#N/A</v>
      </c>
      <c r="N7" s="167" t="e">
        <f t="shared" si="1"/>
        <v>#N/A</v>
      </c>
      <c r="O7" s="167" t="e">
        <f t="shared" si="1"/>
        <v>#N/A</v>
      </c>
      <c r="P7" s="167" t="e">
        <f t="shared" si="1"/>
        <v>#N/A</v>
      </c>
      <c r="Q7" s="167" t="e">
        <f t="shared" si="1"/>
        <v>#N/A</v>
      </c>
      <c r="R7" s="167" t="e">
        <f t="shared" si="1"/>
        <v>#N/A</v>
      </c>
      <c r="S7" s="167" t="e">
        <f t="shared" si="1"/>
        <v>#N/A</v>
      </c>
      <c r="T7" s="167" t="e">
        <f t="shared" si="1"/>
        <v>#N/A</v>
      </c>
      <c r="U7" s="167" t="e">
        <f t="shared" si="1"/>
        <v>#N/A</v>
      </c>
      <c r="V7" s="167" t="e">
        <f t="shared" si="1"/>
        <v>#N/A</v>
      </c>
      <c r="W7" s="167" t="e">
        <f t="shared" si="1"/>
        <v>#N/A</v>
      </c>
      <c r="X7" s="167" t="e">
        <f t="shared" si="1"/>
        <v>#N/A</v>
      </c>
      <c r="Y7" s="167" t="e">
        <f t="shared" si="1"/>
        <v>#N/A</v>
      </c>
      <c r="Z7" s="166"/>
    </row>
    <row r="8" spans="1:29" s="32" customFormat="1" ht="11.5" x14ac:dyDescent="0.25">
      <c r="A8" s="166"/>
      <c r="B8" s="142" t="s">
        <v>121</v>
      </c>
      <c r="C8" s="143"/>
      <c r="D8" s="143" t="s">
        <v>118</v>
      </c>
      <c r="E8" s="143"/>
      <c r="F8" s="143"/>
      <c r="G8" s="143"/>
      <c r="H8" s="143"/>
      <c r="I8" s="143"/>
      <c r="J8" s="143" t="e">
        <f>YEAR(J7)</f>
        <v>#N/A</v>
      </c>
      <c r="K8" s="143" t="e">
        <f t="shared" ref="K8:Y8" si="2">YEAR(K7)</f>
        <v>#N/A</v>
      </c>
      <c r="L8" s="143" t="e">
        <f t="shared" si="2"/>
        <v>#N/A</v>
      </c>
      <c r="M8" s="143" t="e">
        <f t="shared" si="2"/>
        <v>#N/A</v>
      </c>
      <c r="N8" s="143" t="e">
        <f t="shared" si="2"/>
        <v>#N/A</v>
      </c>
      <c r="O8" s="143" t="e">
        <f t="shared" si="2"/>
        <v>#N/A</v>
      </c>
      <c r="P8" s="143" t="e">
        <f t="shared" si="2"/>
        <v>#N/A</v>
      </c>
      <c r="Q8" s="143" t="e">
        <f t="shared" si="2"/>
        <v>#N/A</v>
      </c>
      <c r="R8" s="143" t="e">
        <f t="shared" si="2"/>
        <v>#N/A</v>
      </c>
      <c r="S8" s="143" t="e">
        <f t="shared" si="2"/>
        <v>#N/A</v>
      </c>
      <c r="T8" s="143" t="e">
        <f t="shared" si="2"/>
        <v>#N/A</v>
      </c>
      <c r="U8" s="143" t="e">
        <f t="shared" si="2"/>
        <v>#N/A</v>
      </c>
      <c r="V8" s="143" t="e">
        <f t="shared" si="2"/>
        <v>#N/A</v>
      </c>
      <c r="W8" s="143" t="e">
        <f t="shared" si="2"/>
        <v>#N/A</v>
      </c>
      <c r="X8" s="143" t="e">
        <f t="shared" si="2"/>
        <v>#N/A</v>
      </c>
      <c r="Y8" s="143" t="e">
        <f t="shared" si="2"/>
        <v>#N/A</v>
      </c>
      <c r="Z8" s="166"/>
    </row>
    <row r="9" spans="1:29" s="32" customFormat="1" ht="11.5" x14ac:dyDescent="0.25">
      <c r="A9" s="166"/>
      <c r="B9" s="142" t="s">
        <v>122</v>
      </c>
      <c r="C9" s="143"/>
      <c r="D9" s="143" t="s">
        <v>118</v>
      </c>
      <c r="E9" s="143"/>
      <c r="F9" s="143"/>
      <c r="G9" s="143"/>
      <c r="H9" s="143"/>
      <c r="I9" s="143"/>
      <c r="J9" s="143" t="e">
        <f>NETWORKDAYS(EOMONTH(J7,-1)+1,J7,Holidays)</f>
        <v>#N/A</v>
      </c>
      <c r="K9" s="143" t="e">
        <f t="shared" ref="K9:Y9" si="3">NETWORKDAYS(EOMONTH(K7,-1)+1,K7,Holidays)</f>
        <v>#N/A</v>
      </c>
      <c r="L9" s="143" t="e">
        <f t="shared" si="3"/>
        <v>#N/A</v>
      </c>
      <c r="M9" s="143" t="e">
        <f t="shared" si="3"/>
        <v>#N/A</v>
      </c>
      <c r="N9" s="143" t="e">
        <f t="shared" si="3"/>
        <v>#N/A</v>
      </c>
      <c r="O9" s="143" t="e">
        <f t="shared" si="3"/>
        <v>#N/A</v>
      </c>
      <c r="P9" s="143" t="e">
        <f t="shared" si="3"/>
        <v>#N/A</v>
      </c>
      <c r="Q9" s="143" t="e">
        <f t="shared" si="3"/>
        <v>#N/A</v>
      </c>
      <c r="R9" s="143" t="e">
        <f t="shared" si="3"/>
        <v>#N/A</v>
      </c>
      <c r="S9" s="143" t="e">
        <f t="shared" si="3"/>
        <v>#N/A</v>
      </c>
      <c r="T9" s="143" t="e">
        <f t="shared" si="3"/>
        <v>#N/A</v>
      </c>
      <c r="U9" s="143" t="e">
        <f t="shared" si="3"/>
        <v>#N/A</v>
      </c>
      <c r="V9" s="143" t="e">
        <f t="shared" si="3"/>
        <v>#N/A</v>
      </c>
      <c r="W9" s="143" t="e">
        <f t="shared" si="3"/>
        <v>#N/A</v>
      </c>
      <c r="X9" s="143" t="e">
        <f t="shared" si="3"/>
        <v>#N/A</v>
      </c>
      <c r="Y9" s="143" t="e">
        <f t="shared" si="3"/>
        <v>#N/A</v>
      </c>
      <c r="Z9" s="166"/>
    </row>
    <row r="10" spans="1:29" s="32" customFormat="1" ht="11.5" x14ac:dyDescent="0.25">
      <c r="A10" s="166"/>
      <c r="B10" s="142" t="s">
        <v>123</v>
      </c>
      <c r="C10" s="143"/>
      <c r="D10" s="143" t="s">
        <v>118</v>
      </c>
      <c r="E10" s="143"/>
      <c r="F10" s="143"/>
      <c r="G10" s="143"/>
      <c r="H10" s="143"/>
      <c r="I10" s="143"/>
      <c r="J10" s="143">
        <f>IF(J46&gt;0,1,0)</f>
        <v>0</v>
      </c>
      <c r="K10" s="143">
        <f t="shared" ref="K10:Y10" si="4">IF(K46&gt;0,1,0)</f>
        <v>0</v>
      </c>
      <c r="L10" s="143">
        <f t="shared" si="4"/>
        <v>0</v>
      </c>
      <c r="M10" s="143">
        <f t="shared" si="4"/>
        <v>0</v>
      </c>
      <c r="N10" s="143">
        <f t="shared" si="4"/>
        <v>0</v>
      </c>
      <c r="O10" s="143">
        <f t="shared" si="4"/>
        <v>0</v>
      </c>
      <c r="P10" s="143">
        <f t="shared" si="4"/>
        <v>0</v>
      </c>
      <c r="Q10" s="143">
        <f t="shared" si="4"/>
        <v>0</v>
      </c>
      <c r="R10" s="143">
        <f t="shared" si="4"/>
        <v>0</v>
      </c>
      <c r="S10" s="143">
        <f t="shared" si="4"/>
        <v>0</v>
      </c>
      <c r="T10" s="143">
        <f t="shared" si="4"/>
        <v>0</v>
      </c>
      <c r="U10" s="143">
        <f t="shared" si="4"/>
        <v>0</v>
      </c>
      <c r="V10" s="143">
        <f t="shared" si="4"/>
        <v>0</v>
      </c>
      <c r="W10" s="143">
        <f t="shared" si="4"/>
        <v>0</v>
      </c>
      <c r="X10" s="143">
        <f t="shared" si="4"/>
        <v>0</v>
      </c>
      <c r="Y10" s="143">
        <f t="shared" si="4"/>
        <v>0</v>
      </c>
      <c r="Z10" s="166"/>
    </row>
    <row r="11" spans="1:29" x14ac:dyDescent="0.35">
      <c r="A11" s="130"/>
      <c r="B11" s="142"/>
      <c r="C11" s="143"/>
      <c r="D11" s="143"/>
      <c r="E11" s="141"/>
      <c r="F11" s="141"/>
      <c r="G11" s="141"/>
      <c r="H11" s="141"/>
      <c r="I11" s="141"/>
      <c r="J11" s="141"/>
      <c r="K11" s="141"/>
      <c r="L11" s="141"/>
      <c r="M11" s="141"/>
      <c r="N11" s="141"/>
      <c r="O11" s="141"/>
      <c r="P11" s="141"/>
      <c r="Q11" s="141"/>
      <c r="R11" s="141"/>
      <c r="S11" s="141"/>
      <c r="T11" s="141"/>
      <c r="U11" s="141"/>
      <c r="V11" s="141"/>
      <c r="W11" s="141"/>
      <c r="X11" s="141"/>
      <c r="Y11" s="141"/>
      <c r="Z11" s="130"/>
    </row>
    <row r="12" spans="1:29" x14ac:dyDescent="0.35">
      <c r="A12" s="130"/>
      <c r="B12" s="141"/>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30"/>
    </row>
    <row r="13" spans="1:29" s="9" customFormat="1" ht="13.5" thickBot="1" x14ac:dyDescent="0.35">
      <c r="A13" s="131"/>
      <c r="B13" s="147" t="s">
        <v>66</v>
      </c>
      <c r="C13" s="148"/>
      <c r="D13" s="147" t="s">
        <v>125</v>
      </c>
      <c r="E13" s="147"/>
      <c r="F13" s="147"/>
      <c r="G13" s="147"/>
      <c r="H13" s="147" t="s">
        <v>126</v>
      </c>
      <c r="I13" s="147"/>
      <c r="J13" s="149"/>
      <c r="K13" s="149"/>
      <c r="L13" s="149"/>
      <c r="M13" s="149"/>
      <c r="N13" s="149"/>
      <c r="O13" s="149"/>
      <c r="P13" s="149"/>
      <c r="Q13" s="149"/>
      <c r="R13" s="149"/>
      <c r="S13" s="149"/>
      <c r="T13" s="149"/>
      <c r="U13" s="149"/>
      <c r="V13" s="149"/>
      <c r="W13" s="149"/>
      <c r="X13" s="149"/>
      <c r="Y13" s="149"/>
      <c r="Z13" s="131"/>
    </row>
    <row r="14" spans="1:29" s="10" customFormat="1" ht="14.25" customHeight="1" x14ac:dyDescent="0.25">
      <c r="A14" s="132"/>
      <c r="B14" s="132"/>
      <c r="C14" s="132"/>
      <c r="D14" s="132"/>
      <c r="E14" s="132"/>
      <c r="F14" s="132"/>
      <c r="G14" s="132"/>
      <c r="H14" s="132"/>
      <c r="I14" s="132"/>
      <c r="J14" s="132">
        <f>+J15/230</f>
        <v>0</v>
      </c>
      <c r="K14" s="132">
        <f t="shared" ref="K14:V14" si="5">+K15/230</f>
        <v>0</v>
      </c>
      <c r="L14" s="132">
        <f t="shared" si="5"/>
        <v>0</v>
      </c>
      <c r="M14" s="132">
        <f t="shared" si="5"/>
        <v>0</v>
      </c>
      <c r="N14" s="132">
        <f t="shared" si="5"/>
        <v>0</v>
      </c>
      <c r="O14" s="132">
        <f t="shared" si="5"/>
        <v>0</v>
      </c>
      <c r="P14" s="132">
        <f t="shared" si="5"/>
        <v>0</v>
      </c>
      <c r="Q14" s="132">
        <f t="shared" si="5"/>
        <v>0</v>
      </c>
      <c r="R14" s="132">
        <f t="shared" si="5"/>
        <v>0</v>
      </c>
      <c r="S14" s="132">
        <f t="shared" si="5"/>
        <v>0</v>
      </c>
      <c r="T14" s="132">
        <f t="shared" si="5"/>
        <v>0</v>
      </c>
      <c r="U14" s="132">
        <f t="shared" si="5"/>
        <v>0</v>
      </c>
      <c r="V14" s="132">
        <f t="shared" si="5"/>
        <v>0</v>
      </c>
      <c r="W14" s="132"/>
      <c r="X14" s="132"/>
      <c r="Y14" s="132"/>
      <c r="Z14" s="132"/>
    </row>
    <row r="15" spans="1:29" s="10" customFormat="1" ht="14.25" customHeight="1" x14ac:dyDescent="0.3">
      <c r="A15" s="132"/>
      <c r="B15" s="151" t="e">
        <f>+C15&amp;$J$7</f>
        <v>#N/A</v>
      </c>
      <c r="C15" s="152" t="str">
        <f>+INPUTS!D21</f>
        <v>Business Case Management</v>
      </c>
      <c r="D15" s="46">
        <f>+INPUTS!P21</f>
        <v>0</v>
      </c>
      <c r="E15" s="132"/>
      <c r="F15" s="132"/>
      <c r="G15" s="132"/>
      <c r="H15" s="12">
        <f>SUM(J15:Y15)</f>
        <v>0</v>
      </c>
      <c r="I15" s="132"/>
      <c r="J15" s="164">
        <f>IF(ISNA(INDEX(Table_Invoice_details,MATCH($C15&amp;J$7,INDEX(Table_Invoice_details,,1),0),MATCH(INVOICES!$K$8,INDEX(Table_Invoice_details,1,),0))),0,INDEX(Table_Invoice_details,MATCH($C15&amp;J$7,INDEX(Table_Invoice_details,,1),0),MATCH(INVOICES!$K$8,INDEX(Table_Invoice_details,1,),0)))</f>
        <v>0</v>
      </c>
      <c r="K15" s="164">
        <f>IF(ISNA(INDEX(Table_Invoice_details,MATCH($C15&amp;K$7,INDEX(Table_Invoice_details,,1),0),MATCH(INVOICES!$K$8,INDEX(Table_Invoice_details,1,),0))),0,INDEX(Table_Invoice_details,MATCH($C15&amp;K$7,INDEX(Table_Invoice_details,,1),0),MATCH(INVOICES!$K$8,INDEX(Table_Invoice_details,1,),0)))</f>
        <v>0</v>
      </c>
      <c r="L15" s="164">
        <f>IF(ISNA(INDEX(Table_Invoice_details,MATCH($C15&amp;L$7,INDEX(Table_Invoice_details,,1),0),MATCH(INVOICES!$K$8,INDEX(Table_Invoice_details,1,),0))),0,INDEX(Table_Invoice_details,MATCH($C15&amp;L$7,INDEX(Table_Invoice_details,,1),0),MATCH(INVOICES!$K$8,INDEX(Table_Invoice_details,1,),0)))</f>
        <v>0</v>
      </c>
      <c r="M15" s="164">
        <f>IF(ISNA(INDEX(Table_Invoice_details,MATCH($C15&amp;M$7,INDEX(Table_Invoice_details,,1),0),MATCH(INVOICES!$K$8,INDEX(Table_Invoice_details,1,),0))),0,INDEX(Table_Invoice_details,MATCH($C15&amp;M$7,INDEX(Table_Invoice_details,,1),0),MATCH(INVOICES!$K$8,INDEX(Table_Invoice_details,1,),0)))</f>
        <v>0</v>
      </c>
      <c r="N15" s="164">
        <f>IF(ISNA(INDEX(Table_Invoice_details,MATCH($C15&amp;N$7,INDEX(Table_Invoice_details,,1),0),MATCH(INVOICES!$K$8,INDEX(Table_Invoice_details,1,),0))),0,INDEX(Table_Invoice_details,MATCH($C15&amp;N$7,INDEX(Table_Invoice_details,,1),0),MATCH(INVOICES!$K$8,INDEX(Table_Invoice_details,1,),0)))</f>
        <v>0</v>
      </c>
      <c r="O15" s="164">
        <f>IF(ISNA(INDEX(Table_Invoice_details,MATCH($C15&amp;O$7,INDEX(Table_Invoice_details,,1),0),MATCH(INVOICES!$K$8,INDEX(Table_Invoice_details,1,),0))),0,INDEX(Table_Invoice_details,MATCH($C15&amp;O$7,INDEX(Table_Invoice_details,,1),0),MATCH(INVOICES!$K$8,INDEX(Table_Invoice_details,1,),0)))</f>
        <v>0</v>
      </c>
      <c r="P15" s="164">
        <f>IF(ISNA(INDEX(Table_Invoice_details,MATCH($C15&amp;P$7,INDEX(Table_Invoice_details,,1),0),MATCH(INVOICES!$K$8,INDEX(Table_Invoice_details,1,),0))),0,INDEX(Table_Invoice_details,MATCH($C15&amp;P$7,INDEX(Table_Invoice_details,,1),0),MATCH(INVOICES!$K$8,INDEX(Table_Invoice_details,1,),0)))</f>
        <v>0</v>
      </c>
      <c r="Q15" s="164">
        <f>IF(ISNA(INDEX(Table_Invoice_details,MATCH($C15&amp;Q$7,INDEX(Table_Invoice_details,,1),0),MATCH(INVOICES!$K$8,INDEX(Table_Invoice_details,1,),0))),0,INDEX(Table_Invoice_details,MATCH($C15&amp;Q$7,INDEX(Table_Invoice_details,,1),0),MATCH(INVOICES!$K$8,INDEX(Table_Invoice_details,1,),0)))</f>
        <v>0</v>
      </c>
      <c r="R15" s="164">
        <f>IF(ISNA(INDEX(Table_Invoice_details,MATCH($C15&amp;R$7,INDEX(Table_Invoice_details,,1),0),MATCH(INVOICES!$K$8,INDEX(Table_Invoice_details,1,),0))),0,INDEX(Table_Invoice_details,MATCH($C15&amp;R$7,INDEX(Table_Invoice_details,,1),0),MATCH(INVOICES!$K$8,INDEX(Table_Invoice_details,1,),0)))</f>
        <v>0</v>
      </c>
      <c r="S15" s="164">
        <f>IF(ISNA(INDEX(Table_Invoice_details,MATCH($C15&amp;S$7,INDEX(Table_Invoice_details,,1),0),MATCH(INVOICES!$K$8,INDEX(Table_Invoice_details,1,),0))),0,INDEX(Table_Invoice_details,MATCH($C15&amp;S$7,INDEX(Table_Invoice_details,,1),0),MATCH(INVOICES!$K$8,INDEX(Table_Invoice_details,1,),0)))</f>
        <v>0</v>
      </c>
      <c r="T15" s="164">
        <f>IF(ISNA(INDEX(Table_Invoice_details,MATCH($C15&amp;T$7,INDEX(Table_Invoice_details,,1),0),MATCH(INVOICES!$K$8,INDEX(Table_Invoice_details,1,),0))),0,INDEX(Table_Invoice_details,MATCH($C15&amp;T$7,INDEX(Table_Invoice_details,,1),0),MATCH(INVOICES!$K$8,INDEX(Table_Invoice_details,1,),0)))</f>
        <v>0</v>
      </c>
      <c r="U15" s="164">
        <f>IF(ISNA(INDEX(Table_Invoice_details,MATCH($C15&amp;U$7,INDEX(Table_Invoice_details,,1),0),MATCH(INVOICES!$K$8,INDEX(Table_Invoice_details,1,),0))),0,INDEX(Table_Invoice_details,MATCH($C15&amp;U$7,INDEX(Table_Invoice_details,,1),0),MATCH(INVOICES!$K$8,INDEX(Table_Invoice_details,1,),0)))</f>
        <v>0</v>
      </c>
      <c r="V15" s="164">
        <f>IF(ISNA(INDEX(Table_Invoice_details,MATCH($C15&amp;V$7,INDEX(Table_Invoice_details,,1),0),MATCH(INVOICES!$K$8,INDEX(Table_Invoice_details,1,),0))),0,INDEX(Table_Invoice_details,MATCH($C15&amp;V$7,INDEX(Table_Invoice_details,,1),0),MATCH(INVOICES!$K$8,INDEX(Table_Invoice_details,1,),0)))</f>
        <v>0</v>
      </c>
      <c r="W15" s="164">
        <f>IF(ISNA(INDEX(Table_Invoice_details,MATCH($C15&amp;W$7,INDEX(Table_Invoice_details,,1),0),MATCH(INVOICES!$K$8,INDEX(Table_Invoice_details,1,),0))),0,INDEX(Table_Invoice_details,MATCH($C15&amp;W$7,INDEX(Table_Invoice_details,,1),0),MATCH(INVOICES!$K$8,INDEX(Table_Invoice_details,1,),0)))</f>
        <v>0</v>
      </c>
      <c r="X15" s="164">
        <f>IF(ISNA(INDEX(Table_Invoice_details,MATCH($C15&amp;X$7,INDEX(Table_Invoice_details,,1),0),MATCH(INVOICES!$K$8,INDEX(Table_Invoice_details,1,),0))),0,INDEX(Table_Invoice_details,MATCH($C15&amp;X$7,INDEX(Table_Invoice_details,,1),0),MATCH(INVOICES!$K$8,INDEX(Table_Invoice_details,1,),0)))</f>
        <v>0</v>
      </c>
      <c r="Y15" s="164">
        <f>IF(ISNA(INDEX(Table_Invoice_details,MATCH($C15&amp;Y$7,INDEX(Table_Invoice_details,,1),0),MATCH(INVOICES!$K$8,INDEX(Table_Invoice_details,1,),0))),0,INDEX(Table_Invoice_details,MATCH($C15&amp;Y$7,INDEX(Table_Invoice_details,,1),0),MATCH(INVOICES!$K$8,INDEX(Table_Invoice_details,1,),0)))</f>
        <v>0</v>
      </c>
      <c r="Z15" s="132"/>
    </row>
    <row r="16" spans="1:29" s="10" customFormat="1" ht="14.25" customHeight="1" x14ac:dyDescent="0.3">
      <c r="A16" s="132"/>
      <c r="B16" s="151" t="e">
        <f t="shared" ref="B16:B24" si="6">+C16&amp;$J$7</f>
        <v>#N/A</v>
      </c>
      <c r="C16" s="152">
        <f>+INPUTS!D22</f>
        <v>0</v>
      </c>
      <c r="D16" s="46">
        <f>+INPUTS!P22</f>
        <v>0</v>
      </c>
      <c r="E16" s="132"/>
      <c r="F16" s="132"/>
      <c r="G16" s="132"/>
      <c r="H16" s="12">
        <f t="shared" ref="H16:H24" si="7">SUM(J16:Y16)</f>
        <v>0</v>
      </c>
      <c r="I16" s="132"/>
      <c r="J16" s="164">
        <f>IF(ISNA(INDEX(Table_Invoice_details,MATCH($C16&amp;J$7,INDEX(Table_Invoice_details,,1),0),MATCH(INVOICES!$K$8,INDEX(Table_Invoice_details,1,),0))),0,INDEX(Table_Invoice_details,MATCH($C16&amp;J$7,INDEX(Table_Invoice_details,,1),0),MATCH(INVOICES!$K$8,INDEX(Table_Invoice_details,1,),0)))</f>
        <v>0</v>
      </c>
      <c r="K16" s="164">
        <f>IF(ISNA(INDEX(Table_Invoice_details,MATCH($C16&amp;K$7,INDEX(Table_Invoice_details,,1),0),MATCH(INVOICES!$K$8,INDEX(Table_Invoice_details,1,),0))),0,INDEX(Table_Invoice_details,MATCH($C16&amp;K$7,INDEX(Table_Invoice_details,,1),0),MATCH(INVOICES!$K$8,INDEX(Table_Invoice_details,1,),0)))</f>
        <v>0</v>
      </c>
      <c r="L16" s="164">
        <f>IF(ISNA(INDEX(Table_Invoice_details,MATCH($C16&amp;L$7,INDEX(Table_Invoice_details,,1),0),MATCH(INVOICES!$K$8,INDEX(Table_Invoice_details,1,),0))),0,INDEX(Table_Invoice_details,MATCH($C16&amp;L$7,INDEX(Table_Invoice_details,,1),0),MATCH(INVOICES!$K$8,INDEX(Table_Invoice_details,1,),0)))</f>
        <v>0</v>
      </c>
      <c r="M16" s="164">
        <f>IF(ISNA(INDEX(Table_Invoice_details,MATCH($C16&amp;M$7,INDEX(Table_Invoice_details,,1),0),MATCH(INVOICES!$K$8,INDEX(Table_Invoice_details,1,),0))),0,INDEX(Table_Invoice_details,MATCH($C16&amp;M$7,INDEX(Table_Invoice_details,,1),0),MATCH(INVOICES!$K$8,INDEX(Table_Invoice_details,1,),0)))</f>
        <v>0</v>
      </c>
      <c r="N16" s="164">
        <f>IF(ISNA(INDEX(Table_Invoice_details,MATCH($C16&amp;N$7,INDEX(Table_Invoice_details,,1),0),MATCH(INVOICES!$K$8,INDEX(Table_Invoice_details,1,),0))),0,INDEX(Table_Invoice_details,MATCH($C16&amp;N$7,INDEX(Table_Invoice_details,,1),0),MATCH(INVOICES!$K$8,INDEX(Table_Invoice_details,1,),0)))</f>
        <v>0</v>
      </c>
      <c r="O16" s="164">
        <f>IF(ISNA(INDEX(Table_Invoice_details,MATCH($C16&amp;O$7,INDEX(Table_Invoice_details,,1),0),MATCH(INVOICES!$K$8,INDEX(Table_Invoice_details,1,),0))),0,INDEX(Table_Invoice_details,MATCH($C16&amp;O$7,INDEX(Table_Invoice_details,,1),0),MATCH(INVOICES!$K$8,INDEX(Table_Invoice_details,1,),0)))</f>
        <v>0</v>
      </c>
      <c r="P16" s="164">
        <f>IF(ISNA(INDEX(Table_Invoice_details,MATCH($C16&amp;P$7,INDEX(Table_Invoice_details,,1),0),MATCH(INVOICES!$K$8,INDEX(Table_Invoice_details,1,),0))),0,INDEX(Table_Invoice_details,MATCH($C16&amp;P$7,INDEX(Table_Invoice_details,,1),0),MATCH(INVOICES!$K$8,INDEX(Table_Invoice_details,1,),0)))</f>
        <v>0</v>
      </c>
      <c r="Q16" s="164">
        <f>IF(ISNA(INDEX(Table_Invoice_details,MATCH($C16&amp;Q$7,INDEX(Table_Invoice_details,,1),0),MATCH(INVOICES!$K$8,INDEX(Table_Invoice_details,1,),0))),0,INDEX(Table_Invoice_details,MATCH($C16&amp;Q$7,INDEX(Table_Invoice_details,,1),0),MATCH(INVOICES!$K$8,INDEX(Table_Invoice_details,1,),0)))</f>
        <v>0</v>
      </c>
      <c r="R16" s="164">
        <f>IF(ISNA(INDEX(Table_Invoice_details,MATCH($C16&amp;R$7,INDEX(Table_Invoice_details,,1),0),MATCH(INVOICES!$K$8,INDEX(Table_Invoice_details,1,),0))),0,INDEX(Table_Invoice_details,MATCH($C16&amp;R$7,INDEX(Table_Invoice_details,,1),0),MATCH(INVOICES!$K$8,INDEX(Table_Invoice_details,1,),0)))</f>
        <v>0</v>
      </c>
      <c r="S16" s="164">
        <f>IF(ISNA(INDEX(Table_Invoice_details,MATCH($C16&amp;S$7,INDEX(Table_Invoice_details,,1),0),MATCH(INVOICES!$K$8,INDEX(Table_Invoice_details,1,),0))),0,INDEX(Table_Invoice_details,MATCH($C16&amp;S$7,INDEX(Table_Invoice_details,,1),0),MATCH(INVOICES!$K$8,INDEX(Table_Invoice_details,1,),0)))</f>
        <v>0</v>
      </c>
      <c r="T16" s="164">
        <f>IF(ISNA(INDEX(Table_Invoice_details,MATCH($C16&amp;T$7,INDEX(Table_Invoice_details,,1),0),MATCH(INVOICES!$K$8,INDEX(Table_Invoice_details,1,),0))),0,INDEX(Table_Invoice_details,MATCH($C16&amp;T$7,INDEX(Table_Invoice_details,,1),0),MATCH(INVOICES!$K$8,INDEX(Table_Invoice_details,1,),0)))</f>
        <v>0</v>
      </c>
      <c r="U16" s="164">
        <f>IF(ISNA(INDEX(Table_Invoice_details,MATCH($C16&amp;U$7,INDEX(Table_Invoice_details,,1),0),MATCH(INVOICES!$K$8,INDEX(Table_Invoice_details,1,),0))),0,INDEX(Table_Invoice_details,MATCH($C16&amp;U$7,INDEX(Table_Invoice_details,,1),0),MATCH(INVOICES!$K$8,INDEX(Table_Invoice_details,1,),0)))</f>
        <v>0</v>
      </c>
      <c r="V16" s="164">
        <f>IF(ISNA(INDEX(Table_Invoice_details,MATCH($C16&amp;V$7,INDEX(Table_Invoice_details,,1),0),MATCH(INVOICES!$K$8,INDEX(Table_Invoice_details,1,),0))),0,INDEX(Table_Invoice_details,MATCH($C16&amp;V$7,INDEX(Table_Invoice_details,,1),0),MATCH(INVOICES!$K$8,INDEX(Table_Invoice_details,1,),0)))</f>
        <v>0</v>
      </c>
      <c r="W16" s="164">
        <f>IF(ISNA(INDEX(Table_Invoice_details,MATCH($C16&amp;W$7,INDEX(Table_Invoice_details,,1),0),MATCH(INVOICES!$K$8,INDEX(Table_Invoice_details,1,),0))),0,INDEX(Table_Invoice_details,MATCH($C16&amp;W$7,INDEX(Table_Invoice_details,,1),0),MATCH(INVOICES!$K$8,INDEX(Table_Invoice_details,1,),0)))</f>
        <v>0</v>
      </c>
      <c r="X16" s="164">
        <f>IF(ISNA(INDEX(Table_Invoice_details,MATCH($C16&amp;X$7,INDEX(Table_Invoice_details,,1),0),MATCH(INVOICES!$K$8,INDEX(Table_Invoice_details,1,),0))),0,INDEX(Table_Invoice_details,MATCH($C16&amp;X$7,INDEX(Table_Invoice_details,,1),0),MATCH(INVOICES!$K$8,INDEX(Table_Invoice_details,1,),0)))</f>
        <v>0</v>
      </c>
      <c r="Y16" s="164">
        <f>IF(ISNA(INDEX(Table_Invoice_details,MATCH($C16&amp;Y$7,INDEX(Table_Invoice_details,,1),0),MATCH(INVOICES!$K$8,INDEX(Table_Invoice_details,1,),0))),0,INDEX(Table_Invoice_details,MATCH($C16&amp;Y$7,INDEX(Table_Invoice_details,,1),0),MATCH(INVOICES!$K$8,INDEX(Table_Invoice_details,1,),0)))</f>
        <v>0</v>
      </c>
      <c r="Z16" s="132"/>
    </row>
    <row r="17" spans="1:26" s="10" customFormat="1" ht="14.25" customHeight="1" x14ac:dyDescent="0.3">
      <c r="A17" s="132"/>
      <c r="B17" s="151" t="e">
        <f t="shared" si="6"/>
        <v>#N/A</v>
      </c>
      <c r="C17" s="152">
        <f>+INPUTS!D23</f>
        <v>0</v>
      </c>
      <c r="D17" s="46">
        <f>+INPUTS!P23</f>
        <v>0</v>
      </c>
      <c r="E17" s="132"/>
      <c r="F17" s="132"/>
      <c r="G17" s="132"/>
      <c r="H17" s="12">
        <f>SUM(J17:Y17)</f>
        <v>0</v>
      </c>
      <c r="I17" s="132"/>
      <c r="J17" s="164">
        <f>IF(ISNA(INDEX(Table_Invoice_details,MATCH($C17&amp;J$7,INDEX(Table_Invoice_details,,1),0),MATCH(INVOICES!$K$8,INDEX(Table_Invoice_details,1,),0))),0,INDEX(Table_Invoice_details,MATCH($C17&amp;J$7,INDEX(Table_Invoice_details,,1),0),MATCH(INVOICES!$K$8,INDEX(Table_Invoice_details,1,),0)))</f>
        <v>0</v>
      </c>
      <c r="K17" s="164">
        <f>IF(ISNA(INDEX(Table_Invoice_details,MATCH($C17&amp;K$7,INDEX(Table_Invoice_details,,1),0),MATCH(INVOICES!$K$8,INDEX(Table_Invoice_details,1,),0))),0,INDEX(Table_Invoice_details,MATCH($C17&amp;K$7,INDEX(Table_Invoice_details,,1),0),MATCH(INVOICES!$K$8,INDEX(Table_Invoice_details,1,),0)))</f>
        <v>0</v>
      </c>
      <c r="L17" s="164">
        <f>IF(ISNA(INDEX(Table_Invoice_details,MATCH($C17&amp;L$7,INDEX(Table_Invoice_details,,1),0),MATCH(INVOICES!$K$8,INDEX(Table_Invoice_details,1,),0))),0,INDEX(Table_Invoice_details,MATCH($C17&amp;L$7,INDEX(Table_Invoice_details,,1),0),MATCH(INVOICES!$K$8,INDEX(Table_Invoice_details,1,),0)))</f>
        <v>0</v>
      </c>
      <c r="M17" s="164">
        <f>IF(ISNA(INDEX(Table_Invoice_details,MATCH($C17&amp;M$7,INDEX(Table_Invoice_details,,1),0),MATCH(INVOICES!$K$8,INDEX(Table_Invoice_details,1,),0))),0,INDEX(Table_Invoice_details,MATCH($C17&amp;M$7,INDEX(Table_Invoice_details,,1),0),MATCH(INVOICES!$K$8,INDEX(Table_Invoice_details,1,),0)))</f>
        <v>0</v>
      </c>
      <c r="N17" s="164">
        <f>IF(ISNA(INDEX(Table_Invoice_details,MATCH($C17&amp;N$7,INDEX(Table_Invoice_details,,1),0),MATCH(INVOICES!$K$8,INDEX(Table_Invoice_details,1,),0))),0,INDEX(Table_Invoice_details,MATCH($C17&amp;N$7,INDEX(Table_Invoice_details,,1),0),MATCH(INVOICES!$K$8,INDEX(Table_Invoice_details,1,),0)))</f>
        <v>0</v>
      </c>
      <c r="O17" s="164">
        <f>IF(ISNA(INDEX(Table_Invoice_details,MATCH($C17&amp;O$7,INDEX(Table_Invoice_details,,1),0),MATCH(INVOICES!$K$8,INDEX(Table_Invoice_details,1,),0))),0,INDEX(Table_Invoice_details,MATCH($C17&amp;O$7,INDEX(Table_Invoice_details,,1),0),MATCH(INVOICES!$K$8,INDEX(Table_Invoice_details,1,),0)))</f>
        <v>0</v>
      </c>
      <c r="P17" s="164">
        <f>IF(ISNA(INDEX(Table_Invoice_details,MATCH($C17&amp;P$7,INDEX(Table_Invoice_details,,1),0),MATCH(INVOICES!$K$8,INDEX(Table_Invoice_details,1,),0))),0,INDEX(Table_Invoice_details,MATCH($C17&amp;P$7,INDEX(Table_Invoice_details,,1),0),MATCH(INVOICES!$K$8,INDEX(Table_Invoice_details,1,),0)))</f>
        <v>0</v>
      </c>
      <c r="Q17" s="164">
        <f>IF(ISNA(INDEX(Table_Invoice_details,MATCH($C17&amp;Q$7,INDEX(Table_Invoice_details,,1),0),MATCH(INVOICES!$K$8,INDEX(Table_Invoice_details,1,),0))),0,INDEX(Table_Invoice_details,MATCH($C17&amp;Q$7,INDEX(Table_Invoice_details,,1),0),MATCH(INVOICES!$K$8,INDEX(Table_Invoice_details,1,),0)))</f>
        <v>0</v>
      </c>
      <c r="R17" s="164">
        <f>IF(ISNA(INDEX(Table_Invoice_details,MATCH($C17&amp;R$7,INDEX(Table_Invoice_details,,1),0),MATCH(INVOICES!$K$8,INDEX(Table_Invoice_details,1,),0))),0,INDEX(Table_Invoice_details,MATCH($C17&amp;R$7,INDEX(Table_Invoice_details,,1),0),MATCH(INVOICES!$K$8,INDEX(Table_Invoice_details,1,),0)))</f>
        <v>0</v>
      </c>
      <c r="S17" s="164">
        <f>IF(ISNA(INDEX(Table_Invoice_details,MATCH($C17&amp;S$7,INDEX(Table_Invoice_details,,1),0),MATCH(INVOICES!$K$8,INDEX(Table_Invoice_details,1,),0))),0,INDEX(Table_Invoice_details,MATCH($C17&amp;S$7,INDEX(Table_Invoice_details,,1),0),MATCH(INVOICES!$K$8,INDEX(Table_Invoice_details,1,),0)))</f>
        <v>0</v>
      </c>
      <c r="T17" s="164">
        <f>IF(ISNA(INDEX(Table_Invoice_details,MATCH($C17&amp;T$7,INDEX(Table_Invoice_details,,1),0),MATCH(INVOICES!$K$8,INDEX(Table_Invoice_details,1,),0))),0,INDEX(Table_Invoice_details,MATCH($C17&amp;T$7,INDEX(Table_Invoice_details,,1),0),MATCH(INVOICES!$K$8,INDEX(Table_Invoice_details,1,),0)))</f>
        <v>0</v>
      </c>
      <c r="U17" s="164">
        <f>IF(ISNA(INDEX(Table_Invoice_details,MATCH($C17&amp;U$7,INDEX(Table_Invoice_details,,1),0),MATCH(INVOICES!$K$8,INDEX(Table_Invoice_details,1,),0))),0,INDEX(Table_Invoice_details,MATCH($C17&amp;U$7,INDEX(Table_Invoice_details,,1),0),MATCH(INVOICES!$K$8,INDEX(Table_Invoice_details,1,),0)))</f>
        <v>0</v>
      </c>
      <c r="V17" s="164">
        <f>IF(ISNA(INDEX(Table_Invoice_details,MATCH($C17&amp;V$7,INDEX(Table_Invoice_details,,1),0),MATCH(INVOICES!$K$8,INDEX(Table_Invoice_details,1,),0))),0,INDEX(Table_Invoice_details,MATCH($C17&amp;V$7,INDEX(Table_Invoice_details,,1),0),MATCH(INVOICES!$K$8,INDEX(Table_Invoice_details,1,),0)))</f>
        <v>0</v>
      </c>
      <c r="W17" s="164">
        <f>IF(ISNA(INDEX(Table_Invoice_details,MATCH($C17&amp;W$7,INDEX(Table_Invoice_details,,1),0),MATCH(INVOICES!$K$8,INDEX(Table_Invoice_details,1,),0))),0,INDEX(Table_Invoice_details,MATCH($C17&amp;W$7,INDEX(Table_Invoice_details,,1),0),MATCH(INVOICES!$K$8,INDEX(Table_Invoice_details,1,),0)))</f>
        <v>0</v>
      </c>
      <c r="X17" s="164">
        <f>IF(ISNA(INDEX(Table_Invoice_details,MATCH($C17&amp;X$7,INDEX(Table_Invoice_details,,1),0),MATCH(INVOICES!$K$8,INDEX(Table_Invoice_details,1,),0))),0,INDEX(Table_Invoice_details,MATCH($C17&amp;X$7,INDEX(Table_Invoice_details,,1),0),MATCH(INVOICES!$K$8,INDEX(Table_Invoice_details,1,),0)))</f>
        <v>0</v>
      </c>
      <c r="Y17" s="164">
        <f>IF(ISNA(INDEX(Table_Invoice_details,MATCH($C17&amp;Y$7,INDEX(Table_Invoice_details,,1),0),MATCH(INVOICES!$K$8,INDEX(Table_Invoice_details,1,),0))),0,INDEX(Table_Invoice_details,MATCH($C17&amp;Y$7,INDEX(Table_Invoice_details,,1),0),MATCH(INVOICES!$K$8,INDEX(Table_Invoice_details,1,),0)))</f>
        <v>0</v>
      </c>
      <c r="Z17" s="132"/>
    </row>
    <row r="18" spans="1:26" s="10" customFormat="1" ht="14.25" customHeight="1" x14ac:dyDescent="0.3">
      <c r="A18" s="132"/>
      <c r="B18" s="151" t="e">
        <f t="shared" si="6"/>
        <v>#N/A</v>
      </c>
      <c r="C18" s="152">
        <f>+INPUTS!D24</f>
        <v>0</v>
      </c>
      <c r="D18" s="46">
        <f>+INPUTS!P24</f>
        <v>0</v>
      </c>
      <c r="E18" s="132"/>
      <c r="F18" s="132"/>
      <c r="G18" s="132"/>
      <c r="H18" s="12">
        <f t="shared" si="7"/>
        <v>0</v>
      </c>
      <c r="I18" s="132"/>
      <c r="J18" s="164">
        <f>IF(ISNA(INDEX(Table_Invoice_details,MATCH($C18&amp;J$7,INDEX(Table_Invoice_details,,1),0),MATCH(INVOICES!$K$8,INDEX(Table_Invoice_details,1,),0))),0,INDEX(Table_Invoice_details,MATCH($C18&amp;J$7,INDEX(Table_Invoice_details,,1),0),MATCH(INVOICES!$K$8,INDEX(Table_Invoice_details,1,),0)))</f>
        <v>0</v>
      </c>
      <c r="K18" s="164">
        <f>IF(ISNA(INDEX(Table_Invoice_details,MATCH($C18&amp;K$7,INDEX(Table_Invoice_details,,1),0),MATCH(INVOICES!$K$8,INDEX(Table_Invoice_details,1,),0))),0,INDEX(Table_Invoice_details,MATCH($C18&amp;K$7,INDEX(Table_Invoice_details,,1),0),MATCH(INVOICES!$K$8,INDEX(Table_Invoice_details,1,),0)))</f>
        <v>0</v>
      </c>
      <c r="L18" s="164">
        <f>IF(ISNA(INDEX(Table_Invoice_details,MATCH($C18&amp;L$7,INDEX(Table_Invoice_details,,1),0),MATCH(INVOICES!$K$8,INDEX(Table_Invoice_details,1,),0))),0,INDEX(Table_Invoice_details,MATCH($C18&amp;L$7,INDEX(Table_Invoice_details,,1),0),MATCH(INVOICES!$K$8,INDEX(Table_Invoice_details,1,),0)))</f>
        <v>0</v>
      </c>
      <c r="M18" s="164">
        <f>IF(ISNA(INDEX(Table_Invoice_details,MATCH($C18&amp;M$7,INDEX(Table_Invoice_details,,1),0),MATCH(INVOICES!$K$8,INDEX(Table_Invoice_details,1,),0))),0,INDEX(Table_Invoice_details,MATCH($C18&amp;M$7,INDEX(Table_Invoice_details,,1),0),MATCH(INVOICES!$K$8,INDEX(Table_Invoice_details,1,),0)))</f>
        <v>0</v>
      </c>
      <c r="N18" s="164">
        <f>IF(ISNA(INDEX(Table_Invoice_details,MATCH($C18&amp;N$7,INDEX(Table_Invoice_details,,1),0),MATCH(INVOICES!$K$8,INDEX(Table_Invoice_details,1,),0))),0,INDEX(Table_Invoice_details,MATCH($C18&amp;N$7,INDEX(Table_Invoice_details,,1),0),MATCH(INVOICES!$K$8,INDEX(Table_Invoice_details,1,),0)))</f>
        <v>0</v>
      </c>
      <c r="O18" s="164">
        <f>IF(ISNA(INDEX(Table_Invoice_details,MATCH($C18&amp;O$7,INDEX(Table_Invoice_details,,1),0),MATCH(INVOICES!$K$8,INDEX(Table_Invoice_details,1,),0))),0,INDEX(Table_Invoice_details,MATCH($C18&amp;O$7,INDEX(Table_Invoice_details,,1),0),MATCH(INVOICES!$K$8,INDEX(Table_Invoice_details,1,),0)))</f>
        <v>0</v>
      </c>
      <c r="P18" s="164">
        <f>IF(ISNA(INDEX(Table_Invoice_details,MATCH($C18&amp;P$7,INDEX(Table_Invoice_details,,1),0),MATCH(INVOICES!$K$8,INDEX(Table_Invoice_details,1,),0))),0,INDEX(Table_Invoice_details,MATCH($C18&amp;P$7,INDEX(Table_Invoice_details,,1),0),MATCH(INVOICES!$K$8,INDEX(Table_Invoice_details,1,),0)))</f>
        <v>0</v>
      </c>
      <c r="Q18" s="164">
        <f>IF(ISNA(INDEX(Table_Invoice_details,MATCH($C18&amp;Q$7,INDEX(Table_Invoice_details,,1),0),MATCH(INVOICES!$K$8,INDEX(Table_Invoice_details,1,),0))),0,INDEX(Table_Invoice_details,MATCH($C18&amp;Q$7,INDEX(Table_Invoice_details,,1),0),MATCH(INVOICES!$K$8,INDEX(Table_Invoice_details,1,),0)))</f>
        <v>0</v>
      </c>
      <c r="R18" s="164">
        <f>IF(ISNA(INDEX(Table_Invoice_details,MATCH($C18&amp;R$7,INDEX(Table_Invoice_details,,1),0),MATCH(INVOICES!$K$8,INDEX(Table_Invoice_details,1,),0))),0,INDEX(Table_Invoice_details,MATCH($C18&amp;R$7,INDEX(Table_Invoice_details,,1),0),MATCH(INVOICES!$K$8,INDEX(Table_Invoice_details,1,),0)))</f>
        <v>0</v>
      </c>
      <c r="S18" s="164">
        <f>IF(ISNA(INDEX(Table_Invoice_details,MATCH($C18&amp;S$7,INDEX(Table_Invoice_details,,1),0),MATCH(INVOICES!$K$8,INDEX(Table_Invoice_details,1,),0))),0,INDEX(Table_Invoice_details,MATCH($C18&amp;S$7,INDEX(Table_Invoice_details,,1),0),MATCH(INVOICES!$K$8,INDEX(Table_Invoice_details,1,),0)))</f>
        <v>0</v>
      </c>
      <c r="T18" s="164">
        <f>IF(ISNA(INDEX(Table_Invoice_details,MATCH($C18&amp;T$7,INDEX(Table_Invoice_details,,1),0),MATCH(INVOICES!$K$8,INDEX(Table_Invoice_details,1,),0))),0,INDEX(Table_Invoice_details,MATCH($C18&amp;T$7,INDEX(Table_Invoice_details,,1),0),MATCH(INVOICES!$K$8,INDEX(Table_Invoice_details,1,),0)))</f>
        <v>0</v>
      </c>
      <c r="U18" s="164">
        <f>IF(ISNA(INDEX(Table_Invoice_details,MATCH($C18&amp;U$7,INDEX(Table_Invoice_details,,1),0),MATCH(INVOICES!$K$8,INDEX(Table_Invoice_details,1,),0))),0,INDEX(Table_Invoice_details,MATCH($C18&amp;U$7,INDEX(Table_Invoice_details,,1),0),MATCH(INVOICES!$K$8,INDEX(Table_Invoice_details,1,),0)))</f>
        <v>0</v>
      </c>
      <c r="V18" s="164">
        <f>IF(ISNA(INDEX(Table_Invoice_details,MATCH($C18&amp;V$7,INDEX(Table_Invoice_details,,1),0),MATCH(INVOICES!$K$8,INDEX(Table_Invoice_details,1,),0))),0,INDEX(Table_Invoice_details,MATCH($C18&amp;V$7,INDEX(Table_Invoice_details,,1),0),MATCH(INVOICES!$K$8,INDEX(Table_Invoice_details,1,),0)))</f>
        <v>0</v>
      </c>
      <c r="W18" s="164">
        <f>IF(ISNA(INDEX(Table_Invoice_details,MATCH($C18&amp;W$7,INDEX(Table_Invoice_details,,1),0),MATCH(INVOICES!$K$8,INDEX(Table_Invoice_details,1,),0))),0,INDEX(Table_Invoice_details,MATCH($C18&amp;W$7,INDEX(Table_Invoice_details,,1),0),MATCH(INVOICES!$K$8,INDEX(Table_Invoice_details,1,),0)))</f>
        <v>0</v>
      </c>
      <c r="X18" s="164">
        <f>IF(ISNA(INDEX(Table_Invoice_details,MATCH($C18&amp;X$7,INDEX(Table_Invoice_details,,1),0),MATCH(INVOICES!$K$8,INDEX(Table_Invoice_details,1,),0))),0,INDEX(Table_Invoice_details,MATCH($C18&amp;X$7,INDEX(Table_Invoice_details,,1),0),MATCH(INVOICES!$K$8,INDEX(Table_Invoice_details,1,),0)))</f>
        <v>0</v>
      </c>
      <c r="Y18" s="164">
        <f>IF(ISNA(INDEX(Table_Invoice_details,MATCH($C18&amp;Y$7,INDEX(Table_Invoice_details,,1),0),MATCH(INVOICES!$K$8,INDEX(Table_Invoice_details,1,),0))),0,INDEX(Table_Invoice_details,MATCH($C18&amp;Y$7,INDEX(Table_Invoice_details,,1),0),MATCH(INVOICES!$K$8,INDEX(Table_Invoice_details,1,),0)))</f>
        <v>0</v>
      </c>
      <c r="Z18" s="132"/>
    </row>
    <row r="19" spans="1:26" s="10" customFormat="1" ht="14.25" customHeight="1" x14ac:dyDescent="0.3">
      <c r="A19" s="132"/>
      <c r="B19" s="151" t="e">
        <f t="shared" si="6"/>
        <v>#N/A</v>
      </c>
      <c r="C19" s="152">
        <f>+INPUTS!D25</f>
        <v>0</v>
      </c>
      <c r="D19" s="46">
        <f>+INPUTS!P25</f>
        <v>0</v>
      </c>
      <c r="E19" s="132"/>
      <c r="F19" s="132"/>
      <c r="G19" s="132"/>
      <c r="H19" s="12">
        <f t="shared" si="7"/>
        <v>0</v>
      </c>
      <c r="I19" s="132"/>
      <c r="J19" s="164">
        <f>IF(ISNA(INDEX(Table_Invoice_details,MATCH($C19&amp;J$7,INDEX(Table_Invoice_details,,1),0),MATCH(INVOICES!$K$8,INDEX(Table_Invoice_details,1,),0))),0,INDEX(Table_Invoice_details,MATCH($C19&amp;J$7,INDEX(Table_Invoice_details,,1),0),MATCH(INVOICES!$K$8,INDEX(Table_Invoice_details,1,),0)))</f>
        <v>0</v>
      </c>
      <c r="K19" s="164">
        <f>IF(ISNA(INDEX(Table_Invoice_details,MATCH($C19&amp;K$7,INDEX(Table_Invoice_details,,1),0),MATCH(INVOICES!$K$8,INDEX(Table_Invoice_details,1,),0))),0,INDEX(Table_Invoice_details,MATCH($C19&amp;K$7,INDEX(Table_Invoice_details,,1),0),MATCH(INVOICES!$K$8,INDEX(Table_Invoice_details,1,),0)))</f>
        <v>0</v>
      </c>
      <c r="L19" s="164">
        <f>IF(ISNA(INDEX(Table_Invoice_details,MATCH($C19&amp;L$7,INDEX(Table_Invoice_details,,1),0),MATCH(INVOICES!$K$8,INDEX(Table_Invoice_details,1,),0))),0,INDEX(Table_Invoice_details,MATCH($C19&amp;L$7,INDEX(Table_Invoice_details,,1),0),MATCH(INVOICES!$K$8,INDEX(Table_Invoice_details,1,),0)))</f>
        <v>0</v>
      </c>
      <c r="M19" s="164">
        <f>IF(ISNA(INDEX(Table_Invoice_details,MATCH($C19&amp;M$7,INDEX(Table_Invoice_details,,1),0),MATCH(INVOICES!$K$8,INDEX(Table_Invoice_details,1,),0))),0,INDEX(Table_Invoice_details,MATCH($C19&amp;M$7,INDEX(Table_Invoice_details,,1),0),MATCH(INVOICES!$K$8,INDEX(Table_Invoice_details,1,),0)))</f>
        <v>0</v>
      </c>
      <c r="N19" s="164">
        <f>IF(ISNA(INDEX(Table_Invoice_details,MATCH($C19&amp;N$7,INDEX(Table_Invoice_details,,1),0),MATCH(INVOICES!$K$8,INDEX(Table_Invoice_details,1,),0))),0,INDEX(Table_Invoice_details,MATCH($C19&amp;N$7,INDEX(Table_Invoice_details,,1),0),MATCH(INVOICES!$K$8,INDEX(Table_Invoice_details,1,),0)))</f>
        <v>0</v>
      </c>
      <c r="O19" s="164">
        <f>IF(ISNA(INDEX(Table_Invoice_details,MATCH($C19&amp;O$7,INDEX(Table_Invoice_details,,1),0),MATCH(INVOICES!$K$8,INDEX(Table_Invoice_details,1,),0))),0,INDEX(Table_Invoice_details,MATCH($C19&amp;O$7,INDEX(Table_Invoice_details,,1),0),MATCH(INVOICES!$K$8,INDEX(Table_Invoice_details,1,),0)))</f>
        <v>0</v>
      </c>
      <c r="P19" s="164">
        <f>IF(ISNA(INDEX(Table_Invoice_details,MATCH($C19&amp;P$7,INDEX(Table_Invoice_details,,1),0),MATCH(INVOICES!$K$8,INDEX(Table_Invoice_details,1,),0))),0,INDEX(Table_Invoice_details,MATCH($C19&amp;P$7,INDEX(Table_Invoice_details,,1),0),MATCH(INVOICES!$K$8,INDEX(Table_Invoice_details,1,),0)))</f>
        <v>0</v>
      </c>
      <c r="Q19" s="164">
        <f>IF(ISNA(INDEX(Table_Invoice_details,MATCH($C19&amp;Q$7,INDEX(Table_Invoice_details,,1),0),MATCH(INVOICES!$K$8,INDEX(Table_Invoice_details,1,),0))),0,INDEX(Table_Invoice_details,MATCH($C19&amp;Q$7,INDEX(Table_Invoice_details,,1),0),MATCH(INVOICES!$K$8,INDEX(Table_Invoice_details,1,),0)))</f>
        <v>0</v>
      </c>
      <c r="R19" s="164">
        <f>IF(ISNA(INDEX(Table_Invoice_details,MATCH($C19&amp;R$7,INDEX(Table_Invoice_details,,1),0),MATCH(INVOICES!$K$8,INDEX(Table_Invoice_details,1,),0))),0,INDEX(Table_Invoice_details,MATCH($C19&amp;R$7,INDEX(Table_Invoice_details,,1),0),MATCH(INVOICES!$K$8,INDEX(Table_Invoice_details,1,),0)))</f>
        <v>0</v>
      </c>
      <c r="S19" s="164">
        <f>IF(ISNA(INDEX(Table_Invoice_details,MATCH($C19&amp;S$7,INDEX(Table_Invoice_details,,1),0),MATCH(INVOICES!$K$8,INDEX(Table_Invoice_details,1,),0))),0,INDEX(Table_Invoice_details,MATCH($C19&amp;S$7,INDEX(Table_Invoice_details,,1),0),MATCH(INVOICES!$K$8,INDEX(Table_Invoice_details,1,),0)))</f>
        <v>0</v>
      </c>
      <c r="T19" s="164">
        <f>IF(ISNA(INDEX(Table_Invoice_details,MATCH($C19&amp;T$7,INDEX(Table_Invoice_details,,1),0),MATCH(INVOICES!$K$8,INDEX(Table_Invoice_details,1,),0))),0,INDEX(Table_Invoice_details,MATCH($C19&amp;T$7,INDEX(Table_Invoice_details,,1),0),MATCH(INVOICES!$K$8,INDEX(Table_Invoice_details,1,),0)))</f>
        <v>0</v>
      </c>
      <c r="U19" s="164">
        <f>IF(ISNA(INDEX(Table_Invoice_details,MATCH($C19&amp;U$7,INDEX(Table_Invoice_details,,1),0),MATCH(INVOICES!$K$8,INDEX(Table_Invoice_details,1,),0))),0,INDEX(Table_Invoice_details,MATCH($C19&amp;U$7,INDEX(Table_Invoice_details,,1),0),MATCH(INVOICES!$K$8,INDEX(Table_Invoice_details,1,),0)))</f>
        <v>0</v>
      </c>
      <c r="V19" s="164">
        <f>IF(ISNA(INDEX(Table_Invoice_details,MATCH($C19&amp;V$7,INDEX(Table_Invoice_details,,1),0),MATCH(INVOICES!$K$8,INDEX(Table_Invoice_details,1,),0))),0,INDEX(Table_Invoice_details,MATCH($C19&amp;V$7,INDEX(Table_Invoice_details,,1),0),MATCH(INVOICES!$K$8,INDEX(Table_Invoice_details,1,),0)))</f>
        <v>0</v>
      </c>
      <c r="W19" s="164">
        <f>IF(ISNA(INDEX(Table_Invoice_details,MATCH($C19&amp;W$7,INDEX(Table_Invoice_details,,1),0),MATCH(INVOICES!$K$8,INDEX(Table_Invoice_details,1,),0))),0,INDEX(Table_Invoice_details,MATCH($C19&amp;W$7,INDEX(Table_Invoice_details,,1),0),MATCH(INVOICES!$K$8,INDEX(Table_Invoice_details,1,),0)))</f>
        <v>0</v>
      </c>
      <c r="X19" s="164">
        <f>IF(ISNA(INDEX(Table_Invoice_details,MATCH($C19&amp;X$7,INDEX(Table_Invoice_details,,1),0),MATCH(INVOICES!$K$8,INDEX(Table_Invoice_details,1,),0))),0,INDEX(Table_Invoice_details,MATCH($C19&amp;X$7,INDEX(Table_Invoice_details,,1),0),MATCH(INVOICES!$K$8,INDEX(Table_Invoice_details,1,),0)))</f>
        <v>0</v>
      </c>
      <c r="Y19" s="164">
        <f>IF(ISNA(INDEX(Table_Invoice_details,MATCH($C19&amp;Y$7,INDEX(Table_Invoice_details,,1),0),MATCH(INVOICES!$K$8,INDEX(Table_Invoice_details,1,),0))),0,INDEX(Table_Invoice_details,MATCH($C19&amp;Y$7,INDEX(Table_Invoice_details,,1),0),MATCH(INVOICES!$K$8,INDEX(Table_Invoice_details,1,),0)))</f>
        <v>0</v>
      </c>
      <c r="Z19" s="132"/>
    </row>
    <row r="20" spans="1:26" ht="14.25" customHeight="1" x14ac:dyDescent="0.35">
      <c r="A20" s="132"/>
      <c r="B20" s="151" t="e">
        <f t="shared" si="6"/>
        <v>#N/A</v>
      </c>
      <c r="C20" s="152">
        <f>+INPUTS!D26</f>
        <v>0</v>
      </c>
      <c r="D20" s="46">
        <f>+INPUTS!P26</f>
        <v>0</v>
      </c>
      <c r="E20" s="132"/>
      <c r="F20" s="132"/>
      <c r="G20" s="132"/>
      <c r="H20" s="12">
        <f t="shared" si="7"/>
        <v>0</v>
      </c>
      <c r="I20" s="132"/>
      <c r="J20" s="164">
        <f>IF(ISNA(INDEX(Table_Invoice_details,MATCH($C20&amp;J$7,INDEX(Table_Invoice_details,,1),0),MATCH(INVOICES!$K$8,INDEX(Table_Invoice_details,1,),0))),0,INDEX(Table_Invoice_details,MATCH($C20&amp;J$7,INDEX(Table_Invoice_details,,1),0),MATCH(INVOICES!$K$8,INDEX(Table_Invoice_details,1,),0)))</f>
        <v>0</v>
      </c>
      <c r="K20" s="164">
        <f>IF(ISNA(INDEX(Table_Invoice_details,MATCH($C20&amp;K$7,INDEX(Table_Invoice_details,,1),0),MATCH(INVOICES!$K$8,INDEX(Table_Invoice_details,1,),0))),0,INDEX(Table_Invoice_details,MATCH($C20&amp;K$7,INDEX(Table_Invoice_details,,1),0),MATCH(INVOICES!$K$8,INDEX(Table_Invoice_details,1,),0)))</f>
        <v>0</v>
      </c>
      <c r="L20" s="164">
        <f>IF(ISNA(INDEX(Table_Invoice_details,MATCH($C20&amp;L$7,INDEX(Table_Invoice_details,,1),0),MATCH(INVOICES!$K$8,INDEX(Table_Invoice_details,1,),0))),0,INDEX(Table_Invoice_details,MATCH($C20&amp;L$7,INDEX(Table_Invoice_details,,1),0),MATCH(INVOICES!$K$8,INDEX(Table_Invoice_details,1,),0)))</f>
        <v>0</v>
      </c>
      <c r="M20" s="164">
        <f>IF(ISNA(INDEX(Table_Invoice_details,MATCH($C20&amp;M$7,INDEX(Table_Invoice_details,,1),0),MATCH(INVOICES!$K$8,INDEX(Table_Invoice_details,1,),0))),0,INDEX(Table_Invoice_details,MATCH($C20&amp;M$7,INDEX(Table_Invoice_details,,1),0),MATCH(INVOICES!$K$8,INDEX(Table_Invoice_details,1,),0)))</f>
        <v>0</v>
      </c>
      <c r="N20" s="164">
        <f>IF(ISNA(INDEX(Table_Invoice_details,MATCH($C20&amp;N$7,INDEX(Table_Invoice_details,,1),0),MATCH(INVOICES!$K$8,INDEX(Table_Invoice_details,1,),0))),0,INDEX(Table_Invoice_details,MATCH($C20&amp;N$7,INDEX(Table_Invoice_details,,1),0),MATCH(INVOICES!$K$8,INDEX(Table_Invoice_details,1,),0)))</f>
        <v>0</v>
      </c>
      <c r="O20" s="164">
        <f>IF(ISNA(INDEX(Table_Invoice_details,MATCH($C20&amp;O$7,INDEX(Table_Invoice_details,,1),0),MATCH(INVOICES!$K$8,INDEX(Table_Invoice_details,1,),0))),0,INDEX(Table_Invoice_details,MATCH($C20&amp;O$7,INDEX(Table_Invoice_details,,1),0),MATCH(INVOICES!$K$8,INDEX(Table_Invoice_details,1,),0)))</f>
        <v>0</v>
      </c>
      <c r="P20" s="164">
        <f>IF(ISNA(INDEX(Table_Invoice_details,MATCH($C20&amp;P$7,INDEX(Table_Invoice_details,,1),0),MATCH(INVOICES!$K$8,INDEX(Table_Invoice_details,1,),0))),0,INDEX(Table_Invoice_details,MATCH($C20&amp;P$7,INDEX(Table_Invoice_details,,1),0),MATCH(INVOICES!$K$8,INDEX(Table_Invoice_details,1,),0)))</f>
        <v>0</v>
      </c>
      <c r="Q20" s="164">
        <f>IF(ISNA(INDEX(Table_Invoice_details,MATCH($C20&amp;Q$7,INDEX(Table_Invoice_details,,1),0),MATCH(INVOICES!$K$8,INDEX(Table_Invoice_details,1,),0))),0,INDEX(Table_Invoice_details,MATCH($C20&amp;Q$7,INDEX(Table_Invoice_details,,1),0),MATCH(INVOICES!$K$8,INDEX(Table_Invoice_details,1,),0)))</f>
        <v>0</v>
      </c>
      <c r="R20" s="164">
        <f>IF(ISNA(INDEX(Table_Invoice_details,MATCH($C20&amp;R$7,INDEX(Table_Invoice_details,,1),0),MATCH(INVOICES!$K$8,INDEX(Table_Invoice_details,1,),0))),0,INDEX(Table_Invoice_details,MATCH($C20&amp;R$7,INDEX(Table_Invoice_details,,1),0),MATCH(INVOICES!$K$8,INDEX(Table_Invoice_details,1,),0)))</f>
        <v>0</v>
      </c>
      <c r="S20" s="164">
        <f>IF(ISNA(INDEX(Table_Invoice_details,MATCH($C20&amp;S$7,INDEX(Table_Invoice_details,,1),0),MATCH(INVOICES!$K$8,INDEX(Table_Invoice_details,1,),0))),0,INDEX(Table_Invoice_details,MATCH($C20&amp;S$7,INDEX(Table_Invoice_details,,1),0),MATCH(INVOICES!$K$8,INDEX(Table_Invoice_details,1,),0)))</f>
        <v>0</v>
      </c>
      <c r="T20" s="164">
        <f>IF(ISNA(INDEX(Table_Invoice_details,MATCH($C20&amp;T$7,INDEX(Table_Invoice_details,,1),0),MATCH(INVOICES!$K$8,INDEX(Table_Invoice_details,1,),0))),0,INDEX(Table_Invoice_details,MATCH($C20&amp;T$7,INDEX(Table_Invoice_details,,1),0),MATCH(INVOICES!$K$8,INDEX(Table_Invoice_details,1,),0)))</f>
        <v>0</v>
      </c>
      <c r="U20" s="164">
        <f>IF(ISNA(INDEX(Table_Invoice_details,MATCH($C20&amp;U$7,INDEX(Table_Invoice_details,,1),0),MATCH(INVOICES!$K$8,INDEX(Table_Invoice_details,1,),0))),0,INDEX(Table_Invoice_details,MATCH($C20&amp;U$7,INDEX(Table_Invoice_details,,1),0),MATCH(INVOICES!$K$8,INDEX(Table_Invoice_details,1,),0)))</f>
        <v>0</v>
      </c>
      <c r="V20" s="164">
        <f>IF(ISNA(INDEX(Table_Invoice_details,MATCH($C20&amp;V$7,INDEX(Table_Invoice_details,,1),0),MATCH(INVOICES!$K$8,INDEX(Table_Invoice_details,1,),0))),0,INDEX(Table_Invoice_details,MATCH($C20&amp;V$7,INDEX(Table_Invoice_details,,1),0),MATCH(INVOICES!$K$8,INDEX(Table_Invoice_details,1,),0)))</f>
        <v>0</v>
      </c>
      <c r="W20" s="164">
        <f>IF(ISNA(INDEX(Table_Invoice_details,MATCH($C20&amp;W$7,INDEX(Table_Invoice_details,,1),0),MATCH(INVOICES!$K$8,INDEX(Table_Invoice_details,1,),0))),0,INDEX(Table_Invoice_details,MATCH($C20&amp;W$7,INDEX(Table_Invoice_details,,1),0),MATCH(INVOICES!$K$8,INDEX(Table_Invoice_details,1,),0)))</f>
        <v>0</v>
      </c>
      <c r="X20" s="164">
        <f>IF(ISNA(INDEX(Table_Invoice_details,MATCH($C20&amp;X$7,INDEX(Table_Invoice_details,,1),0),MATCH(INVOICES!$K$8,INDEX(Table_Invoice_details,1,),0))),0,INDEX(Table_Invoice_details,MATCH($C20&amp;X$7,INDEX(Table_Invoice_details,,1),0),MATCH(INVOICES!$K$8,INDEX(Table_Invoice_details,1,),0)))</f>
        <v>0</v>
      </c>
      <c r="Y20" s="164">
        <f>IF(ISNA(INDEX(Table_Invoice_details,MATCH($C20&amp;Y$7,INDEX(Table_Invoice_details,,1),0),MATCH(INVOICES!$K$8,INDEX(Table_Invoice_details,1,),0))),0,INDEX(Table_Invoice_details,MATCH($C20&amp;Y$7,INDEX(Table_Invoice_details,,1),0),MATCH(INVOICES!$K$8,INDEX(Table_Invoice_details,1,),0)))</f>
        <v>0</v>
      </c>
      <c r="Z20" s="132"/>
    </row>
    <row r="21" spans="1:26" ht="14.25" customHeight="1" x14ac:dyDescent="0.35">
      <c r="A21" s="132"/>
      <c r="B21" s="151" t="e">
        <f t="shared" si="6"/>
        <v>#N/A</v>
      </c>
      <c r="C21" s="152">
        <f>+INPUTS!D27</f>
        <v>0</v>
      </c>
      <c r="D21" s="46">
        <f>+INPUTS!P27</f>
        <v>0</v>
      </c>
      <c r="E21" s="132"/>
      <c r="F21" s="132"/>
      <c r="G21" s="130"/>
      <c r="H21" s="12">
        <f t="shared" si="7"/>
        <v>0</v>
      </c>
      <c r="I21" s="132"/>
      <c r="J21" s="164">
        <f>IF(ISNA(INDEX(Table_Invoice_details,MATCH($C21&amp;J$7,INDEX(Table_Invoice_details,,1),0),MATCH(INVOICES!$K$8,INDEX(Table_Invoice_details,1,),0))),0,INDEX(Table_Invoice_details,MATCH($C21&amp;J$7,INDEX(Table_Invoice_details,,1),0),MATCH(INVOICES!$K$8,INDEX(Table_Invoice_details,1,),0)))</f>
        <v>0</v>
      </c>
      <c r="K21" s="164">
        <f>IF(ISNA(INDEX(Table_Invoice_details,MATCH($C21&amp;K$7,INDEX(Table_Invoice_details,,1),0),MATCH(INVOICES!$K$8,INDEX(Table_Invoice_details,1,),0))),0,INDEX(Table_Invoice_details,MATCH($C21&amp;K$7,INDEX(Table_Invoice_details,,1),0),MATCH(INVOICES!$K$8,INDEX(Table_Invoice_details,1,),0)))</f>
        <v>0</v>
      </c>
      <c r="L21" s="164">
        <f>IF(ISNA(INDEX(Table_Invoice_details,MATCH($C21&amp;L$7,INDEX(Table_Invoice_details,,1),0),MATCH(INVOICES!$K$8,INDEX(Table_Invoice_details,1,),0))),0,INDEX(Table_Invoice_details,MATCH($C21&amp;L$7,INDEX(Table_Invoice_details,,1),0),MATCH(INVOICES!$K$8,INDEX(Table_Invoice_details,1,),0)))</f>
        <v>0</v>
      </c>
      <c r="M21" s="164">
        <f>IF(ISNA(INDEX(Table_Invoice_details,MATCH($C21&amp;M$7,INDEX(Table_Invoice_details,,1),0),MATCH(INVOICES!$K$8,INDEX(Table_Invoice_details,1,),0))),0,INDEX(Table_Invoice_details,MATCH($C21&amp;M$7,INDEX(Table_Invoice_details,,1),0),MATCH(INVOICES!$K$8,INDEX(Table_Invoice_details,1,),0)))</f>
        <v>0</v>
      </c>
      <c r="N21" s="164">
        <f>IF(ISNA(INDEX(Table_Invoice_details,MATCH($C21&amp;N$7,INDEX(Table_Invoice_details,,1),0),MATCH(INVOICES!$K$8,INDEX(Table_Invoice_details,1,),0))),0,INDEX(Table_Invoice_details,MATCH($C21&amp;N$7,INDEX(Table_Invoice_details,,1),0),MATCH(INVOICES!$K$8,INDEX(Table_Invoice_details,1,),0)))</f>
        <v>0</v>
      </c>
      <c r="O21" s="164">
        <f>IF(ISNA(INDEX(Table_Invoice_details,MATCH($C21&amp;O$7,INDEX(Table_Invoice_details,,1),0),MATCH(INVOICES!$K$8,INDEX(Table_Invoice_details,1,),0))),0,INDEX(Table_Invoice_details,MATCH($C21&amp;O$7,INDEX(Table_Invoice_details,,1),0),MATCH(INVOICES!$K$8,INDEX(Table_Invoice_details,1,),0)))</f>
        <v>0</v>
      </c>
      <c r="P21" s="164">
        <f>IF(ISNA(INDEX(Table_Invoice_details,MATCH($C21&amp;P$7,INDEX(Table_Invoice_details,,1),0),MATCH(INVOICES!$K$8,INDEX(Table_Invoice_details,1,),0))),0,INDEX(Table_Invoice_details,MATCH($C21&amp;P$7,INDEX(Table_Invoice_details,,1),0),MATCH(INVOICES!$K$8,INDEX(Table_Invoice_details,1,),0)))</f>
        <v>0</v>
      </c>
      <c r="Q21" s="164">
        <f>IF(ISNA(INDEX(Table_Invoice_details,MATCH($C21&amp;Q$7,INDEX(Table_Invoice_details,,1),0),MATCH(INVOICES!$K$8,INDEX(Table_Invoice_details,1,),0))),0,INDEX(Table_Invoice_details,MATCH($C21&amp;Q$7,INDEX(Table_Invoice_details,,1),0),MATCH(INVOICES!$K$8,INDEX(Table_Invoice_details,1,),0)))</f>
        <v>0</v>
      </c>
      <c r="R21" s="164">
        <f>IF(ISNA(INDEX(Table_Invoice_details,MATCH($C21&amp;R$7,INDEX(Table_Invoice_details,,1),0),MATCH(INVOICES!$K$8,INDEX(Table_Invoice_details,1,),0))),0,INDEX(Table_Invoice_details,MATCH($C21&amp;R$7,INDEX(Table_Invoice_details,,1),0),MATCH(INVOICES!$K$8,INDEX(Table_Invoice_details,1,),0)))</f>
        <v>0</v>
      </c>
      <c r="S21" s="164">
        <f>IF(ISNA(INDEX(Table_Invoice_details,MATCH($C21&amp;S$7,INDEX(Table_Invoice_details,,1),0),MATCH(INVOICES!$K$8,INDEX(Table_Invoice_details,1,),0))),0,INDEX(Table_Invoice_details,MATCH($C21&amp;S$7,INDEX(Table_Invoice_details,,1),0),MATCH(INVOICES!$K$8,INDEX(Table_Invoice_details,1,),0)))</f>
        <v>0</v>
      </c>
      <c r="T21" s="164">
        <f>IF(ISNA(INDEX(Table_Invoice_details,MATCH($C21&amp;T$7,INDEX(Table_Invoice_details,,1),0),MATCH(INVOICES!$K$8,INDEX(Table_Invoice_details,1,),0))),0,INDEX(Table_Invoice_details,MATCH($C21&amp;T$7,INDEX(Table_Invoice_details,,1),0),MATCH(INVOICES!$K$8,INDEX(Table_Invoice_details,1,),0)))</f>
        <v>0</v>
      </c>
      <c r="U21" s="164">
        <f>IF(ISNA(INDEX(Table_Invoice_details,MATCH($C21&amp;U$7,INDEX(Table_Invoice_details,,1),0),MATCH(INVOICES!$K$8,INDEX(Table_Invoice_details,1,),0))),0,INDEX(Table_Invoice_details,MATCH($C21&amp;U$7,INDEX(Table_Invoice_details,,1),0),MATCH(INVOICES!$K$8,INDEX(Table_Invoice_details,1,),0)))</f>
        <v>0</v>
      </c>
      <c r="V21" s="164">
        <f>IF(ISNA(INDEX(Table_Invoice_details,MATCH($C21&amp;V$7,INDEX(Table_Invoice_details,,1),0),MATCH(INVOICES!$K$8,INDEX(Table_Invoice_details,1,),0))),0,INDEX(Table_Invoice_details,MATCH($C21&amp;V$7,INDEX(Table_Invoice_details,,1),0),MATCH(INVOICES!$K$8,INDEX(Table_Invoice_details,1,),0)))</f>
        <v>0</v>
      </c>
      <c r="W21" s="164">
        <f>IF(ISNA(INDEX(Table_Invoice_details,MATCH($C21&amp;W$7,INDEX(Table_Invoice_details,,1),0),MATCH(INVOICES!$K$8,INDEX(Table_Invoice_details,1,),0))),0,INDEX(Table_Invoice_details,MATCH($C21&amp;W$7,INDEX(Table_Invoice_details,,1),0),MATCH(INVOICES!$K$8,INDEX(Table_Invoice_details,1,),0)))</f>
        <v>0</v>
      </c>
      <c r="X21" s="164">
        <f>IF(ISNA(INDEX(Table_Invoice_details,MATCH($C21&amp;X$7,INDEX(Table_Invoice_details,,1),0),MATCH(INVOICES!$K$8,INDEX(Table_Invoice_details,1,),0))),0,INDEX(Table_Invoice_details,MATCH($C21&amp;X$7,INDEX(Table_Invoice_details,,1),0),MATCH(INVOICES!$K$8,INDEX(Table_Invoice_details,1,),0)))</f>
        <v>0</v>
      </c>
      <c r="Y21" s="164">
        <f>IF(ISNA(INDEX(Table_Invoice_details,MATCH($C21&amp;Y$7,INDEX(Table_Invoice_details,,1),0),MATCH(INVOICES!$K$8,INDEX(Table_Invoice_details,1,),0))),0,INDEX(Table_Invoice_details,MATCH($C21&amp;Y$7,INDEX(Table_Invoice_details,,1),0),MATCH(INVOICES!$K$8,INDEX(Table_Invoice_details,1,),0)))</f>
        <v>0</v>
      </c>
      <c r="Z21" s="130"/>
    </row>
    <row r="22" spans="1:26" ht="14.25" customHeight="1" x14ac:dyDescent="0.35">
      <c r="A22" s="132"/>
      <c r="B22" s="151" t="e">
        <f t="shared" si="6"/>
        <v>#N/A</v>
      </c>
      <c r="C22" s="152">
        <f>+INPUTS!D28</f>
        <v>0</v>
      </c>
      <c r="D22" s="46">
        <f>+INPUTS!P28</f>
        <v>0</v>
      </c>
      <c r="E22" s="132"/>
      <c r="F22" s="132"/>
      <c r="G22" s="130"/>
      <c r="H22" s="12">
        <f t="shared" si="7"/>
        <v>0</v>
      </c>
      <c r="I22" s="132"/>
      <c r="J22" s="164">
        <f>IF(ISNA(INDEX(Table_Invoice_details,MATCH($C22&amp;J$7,INDEX(Table_Invoice_details,,1),0),MATCH(INVOICES!$K$8,INDEX(Table_Invoice_details,1,),0))),0,INDEX(Table_Invoice_details,MATCH($C22&amp;J$7,INDEX(Table_Invoice_details,,1),0),MATCH(INVOICES!$K$8,INDEX(Table_Invoice_details,1,),0)))</f>
        <v>0</v>
      </c>
      <c r="K22" s="164">
        <f>IF(ISNA(INDEX(Table_Invoice_details,MATCH($C22&amp;K$7,INDEX(Table_Invoice_details,,1),0),MATCH(INVOICES!$K$8,INDEX(Table_Invoice_details,1,),0))),0,INDEX(Table_Invoice_details,MATCH($C22&amp;K$7,INDEX(Table_Invoice_details,,1),0),MATCH(INVOICES!$K$8,INDEX(Table_Invoice_details,1,),0)))</f>
        <v>0</v>
      </c>
      <c r="L22" s="164">
        <f>IF(ISNA(INDEX(Table_Invoice_details,MATCH($C22&amp;L$7,INDEX(Table_Invoice_details,,1),0),MATCH(INVOICES!$K$8,INDEX(Table_Invoice_details,1,),0))),0,INDEX(Table_Invoice_details,MATCH($C22&amp;L$7,INDEX(Table_Invoice_details,,1),0),MATCH(INVOICES!$K$8,INDEX(Table_Invoice_details,1,),0)))</f>
        <v>0</v>
      </c>
      <c r="M22" s="164">
        <f>IF(ISNA(INDEX(Table_Invoice_details,MATCH($C22&amp;M$7,INDEX(Table_Invoice_details,,1),0),MATCH(INVOICES!$K$8,INDEX(Table_Invoice_details,1,),0))),0,INDEX(Table_Invoice_details,MATCH($C22&amp;M$7,INDEX(Table_Invoice_details,,1),0),MATCH(INVOICES!$K$8,INDEX(Table_Invoice_details,1,),0)))</f>
        <v>0</v>
      </c>
      <c r="N22" s="164">
        <f>IF(ISNA(INDEX(Table_Invoice_details,MATCH($C22&amp;N$7,INDEX(Table_Invoice_details,,1),0),MATCH(INVOICES!$K$8,INDEX(Table_Invoice_details,1,),0))),0,INDEX(Table_Invoice_details,MATCH($C22&amp;N$7,INDEX(Table_Invoice_details,,1),0),MATCH(INVOICES!$K$8,INDEX(Table_Invoice_details,1,),0)))</f>
        <v>0</v>
      </c>
      <c r="O22" s="164">
        <f>IF(ISNA(INDEX(Table_Invoice_details,MATCH($C22&amp;O$7,INDEX(Table_Invoice_details,,1),0),MATCH(INVOICES!$K$8,INDEX(Table_Invoice_details,1,),0))),0,INDEX(Table_Invoice_details,MATCH($C22&amp;O$7,INDEX(Table_Invoice_details,,1),0),MATCH(INVOICES!$K$8,INDEX(Table_Invoice_details,1,),0)))</f>
        <v>0</v>
      </c>
      <c r="P22" s="164">
        <f>IF(ISNA(INDEX(Table_Invoice_details,MATCH($C22&amp;P$7,INDEX(Table_Invoice_details,,1),0),MATCH(INVOICES!$K$8,INDEX(Table_Invoice_details,1,),0))),0,INDEX(Table_Invoice_details,MATCH($C22&amp;P$7,INDEX(Table_Invoice_details,,1),0),MATCH(INVOICES!$K$8,INDEX(Table_Invoice_details,1,),0)))</f>
        <v>0</v>
      </c>
      <c r="Q22" s="164">
        <f>IF(ISNA(INDEX(Table_Invoice_details,MATCH($C22&amp;Q$7,INDEX(Table_Invoice_details,,1),0),MATCH(INVOICES!$K$8,INDEX(Table_Invoice_details,1,),0))),0,INDEX(Table_Invoice_details,MATCH($C22&amp;Q$7,INDEX(Table_Invoice_details,,1),0),MATCH(INVOICES!$K$8,INDEX(Table_Invoice_details,1,),0)))</f>
        <v>0</v>
      </c>
      <c r="R22" s="164">
        <f>IF(ISNA(INDEX(Table_Invoice_details,MATCH($C22&amp;R$7,INDEX(Table_Invoice_details,,1),0),MATCH(INVOICES!$K$8,INDEX(Table_Invoice_details,1,),0))),0,INDEX(Table_Invoice_details,MATCH($C22&amp;R$7,INDEX(Table_Invoice_details,,1),0),MATCH(INVOICES!$K$8,INDEX(Table_Invoice_details,1,),0)))</f>
        <v>0</v>
      </c>
      <c r="S22" s="164">
        <f>IF(ISNA(INDEX(Table_Invoice_details,MATCH($C22&amp;S$7,INDEX(Table_Invoice_details,,1),0),MATCH(INVOICES!$K$8,INDEX(Table_Invoice_details,1,),0))),0,INDEX(Table_Invoice_details,MATCH($C22&amp;S$7,INDEX(Table_Invoice_details,,1),0),MATCH(INVOICES!$K$8,INDEX(Table_Invoice_details,1,),0)))</f>
        <v>0</v>
      </c>
      <c r="T22" s="164">
        <f>IF(ISNA(INDEX(Table_Invoice_details,MATCH($C22&amp;T$7,INDEX(Table_Invoice_details,,1),0),MATCH(INVOICES!$K$8,INDEX(Table_Invoice_details,1,),0))),0,INDEX(Table_Invoice_details,MATCH($C22&amp;T$7,INDEX(Table_Invoice_details,,1),0),MATCH(INVOICES!$K$8,INDEX(Table_Invoice_details,1,),0)))</f>
        <v>0</v>
      </c>
      <c r="U22" s="164">
        <f>IF(ISNA(INDEX(Table_Invoice_details,MATCH($C22&amp;U$7,INDEX(Table_Invoice_details,,1),0),MATCH(INVOICES!$K$8,INDEX(Table_Invoice_details,1,),0))),0,INDEX(Table_Invoice_details,MATCH($C22&amp;U$7,INDEX(Table_Invoice_details,,1),0),MATCH(INVOICES!$K$8,INDEX(Table_Invoice_details,1,),0)))</f>
        <v>0</v>
      </c>
      <c r="V22" s="164">
        <f>IF(ISNA(INDEX(Table_Invoice_details,MATCH($C22&amp;V$7,INDEX(Table_Invoice_details,,1),0),MATCH(INVOICES!$K$8,INDEX(Table_Invoice_details,1,),0))),0,INDEX(Table_Invoice_details,MATCH($C22&amp;V$7,INDEX(Table_Invoice_details,,1),0),MATCH(INVOICES!$K$8,INDEX(Table_Invoice_details,1,),0)))</f>
        <v>0</v>
      </c>
      <c r="W22" s="164">
        <f>IF(ISNA(INDEX(Table_Invoice_details,MATCH($C22&amp;W$7,INDEX(Table_Invoice_details,,1),0),MATCH(INVOICES!$K$8,INDEX(Table_Invoice_details,1,),0))),0,INDEX(Table_Invoice_details,MATCH($C22&amp;W$7,INDEX(Table_Invoice_details,,1),0),MATCH(INVOICES!$K$8,INDEX(Table_Invoice_details,1,),0)))</f>
        <v>0</v>
      </c>
      <c r="X22" s="164">
        <f>IF(ISNA(INDEX(Table_Invoice_details,MATCH($C22&amp;X$7,INDEX(Table_Invoice_details,,1),0),MATCH(INVOICES!$K$8,INDEX(Table_Invoice_details,1,),0))),0,INDEX(Table_Invoice_details,MATCH($C22&amp;X$7,INDEX(Table_Invoice_details,,1),0),MATCH(INVOICES!$K$8,INDEX(Table_Invoice_details,1,),0)))</f>
        <v>0</v>
      </c>
      <c r="Y22" s="164">
        <f>IF(ISNA(INDEX(Table_Invoice_details,MATCH($C22&amp;Y$7,INDEX(Table_Invoice_details,,1),0),MATCH(INVOICES!$K$8,INDEX(Table_Invoice_details,1,),0))),0,INDEX(Table_Invoice_details,MATCH($C22&amp;Y$7,INDEX(Table_Invoice_details,,1),0),MATCH(INVOICES!$K$8,INDEX(Table_Invoice_details,1,),0)))</f>
        <v>0</v>
      </c>
      <c r="Z22" s="130"/>
    </row>
    <row r="23" spans="1:26" ht="14.25" customHeight="1" x14ac:dyDescent="0.35">
      <c r="A23" s="132"/>
      <c r="B23" s="151" t="e">
        <f t="shared" si="6"/>
        <v>#N/A</v>
      </c>
      <c r="C23" s="152">
        <f>+INPUTS!D29</f>
        <v>0</v>
      </c>
      <c r="D23" s="46">
        <f>+INPUTS!P29</f>
        <v>0</v>
      </c>
      <c r="E23" s="132"/>
      <c r="F23" s="132"/>
      <c r="G23" s="130"/>
      <c r="H23" s="12">
        <f t="shared" si="7"/>
        <v>0</v>
      </c>
      <c r="I23" s="132"/>
      <c r="J23" s="164">
        <f>IF(ISNA(INDEX(Table_Invoice_details,MATCH($C23&amp;J$7,INDEX(Table_Invoice_details,,1),0),MATCH(INVOICES!$K$8,INDEX(Table_Invoice_details,1,),0))),0,INDEX(Table_Invoice_details,MATCH($C23&amp;J$7,INDEX(Table_Invoice_details,,1),0),MATCH(INVOICES!$K$8,INDEX(Table_Invoice_details,1,),0)))</f>
        <v>0</v>
      </c>
      <c r="K23" s="164">
        <f>IF(ISNA(INDEX(Table_Invoice_details,MATCH($C23&amp;K$7,INDEX(Table_Invoice_details,,1),0),MATCH(INVOICES!$K$8,INDEX(Table_Invoice_details,1,),0))),0,INDEX(Table_Invoice_details,MATCH($C23&amp;K$7,INDEX(Table_Invoice_details,,1),0),MATCH(INVOICES!$K$8,INDEX(Table_Invoice_details,1,),0)))</f>
        <v>0</v>
      </c>
      <c r="L23" s="164">
        <f>IF(ISNA(INDEX(Table_Invoice_details,MATCH($C23&amp;L$7,INDEX(Table_Invoice_details,,1),0),MATCH(INVOICES!$K$8,INDEX(Table_Invoice_details,1,),0))),0,INDEX(Table_Invoice_details,MATCH($C23&amp;L$7,INDEX(Table_Invoice_details,,1),0),MATCH(INVOICES!$K$8,INDEX(Table_Invoice_details,1,),0)))</f>
        <v>0</v>
      </c>
      <c r="M23" s="164">
        <f>IF(ISNA(INDEX(Table_Invoice_details,MATCH($C23&amp;M$7,INDEX(Table_Invoice_details,,1),0),MATCH(INVOICES!$K$8,INDEX(Table_Invoice_details,1,),0))),0,INDEX(Table_Invoice_details,MATCH($C23&amp;M$7,INDEX(Table_Invoice_details,,1),0),MATCH(INVOICES!$K$8,INDEX(Table_Invoice_details,1,),0)))</f>
        <v>0</v>
      </c>
      <c r="N23" s="164">
        <f>IF(ISNA(INDEX(Table_Invoice_details,MATCH($C23&amp;N$7,INDEX(Table_Invoice_details,,1),0),MATCH(INVOICES!$K$8,INDEX(Table_Invoice_details,1,),0))),0,INDEX(Table_Invoice_details,MATCH($C23&amp;N$7,INDEX(Table_Invoice_details,,1),0),MATCH(INVOICES!$K$8,INDEX(Table_Invoice_details,1,),0)))</f>
        <v>0</v>
      </c>
      <c r="O23" s="164">
        <f>IF(ISNA(INDEX(Table_Invoice_details,MATCH($C23&amp;O$7,INDEX(Table_Invoice_details,,1),0),MATCH(INVOICES!$K$8,INDEX(Table_Invoice_details,1,),0))),0,INDEX(Table_Invoice_details,MATCH($C23&amp;O$7,INDEX(Table_Invoice_details,,1),0),MATCH(INVOICES!$K$8,INDEX(Table_Invoice_details,1,),0)))</f>
        <v>0</v>
      </c>
      <c r="P23" s="164">
        <f>IF(ISNA(INDEX(Table_Invoice_details,MATCH($C23&amp;P$7,INDEX(Table_Invoice_details,,1),0),MATCH(INVOICES!$K$8,INDEX(Table_Invoice_details,1,),0))),0,INDEX(Table_Invoice_details,MATCH($C23&amp;P$7,INDEX(Table_Invoice_details,,1),0),MATCH(INVOICES!$K$8,INDEX(Table_Invoice_details,1,),0)))</f>
        <v>0</v>
      </c>
      <c r="Q23" s="164">
        <f>IF(ISNA(INDEX(Table_Invoice_details,MATCH($C23&amp;Q$7,INDEX(Table_Invoice_details,,1),0),MATCH(INVOICES!$K$8,INDEX(Table_Invoice_details,1,),0))),0,INDEX(Table_Invoice_details,MATCH($C23&amp;Q$7,INDEX(Table_Invoice_details,,1),0),MATCH(INVOICES!$K$8,INDEX(Table_Invoice_details,1,),0)))</f>
        <v>0</v>
      </c>
      <c r="R23" s="164">
        <f>IF(ISNA(INDEX(Table_Invoice_details,MATCH($C23&amp;R$7,INDEX(Table_Invoice_details,,1),0),MATCH(INVOICES!$K$8,INDEX(Table_Invoice_details,1,),0))),0,INDEX(Table_Invoice_details,MATCH($C23&amp;R$7,INDEX(Table_Invoice_details,,1),0),MATCH(INVOICES!$K$8,INDEX(Table_Invoice_details,1,),0)))</f>
        <v>0</v>
      </c>
      <c r="S23" s="164">
        <f>IF(ISNA(INDEX(Table_Invoice_details,MATCH($C23&amp;S$7,INDEX(Table_Invoice_details,,1),0),MATCH(INVOICES!$K$8,INDEX(Table_Invoice_details,1,),0))),0,INDEX(Table_Invoice_details,MATCH($C23&amp;S$7,INDEX(Table_Invoice_details,,1),0),MATCH(INVOICES!$K$8,INDEX(Table_Invoice_details,1,),0)))</f>
        <v>0</v>
      </c>
      <c r="T23" s="164">
        <f>IF(ISNA(INDEX(Table_Invoice_details,MATCH($C23&amp;T$7,INDEX(Table_Invoice_details,,1),0),MATCH(INVOICES!$K$8,INDEX(Table_Invoice_details,1,),0))),0,INDEX(Table_Invoice_details,MATCH($C23&amp;T$7,INDEX(Table_Invoice_details,,1),0),MATCH(INVOICES!$K$8,INDEX(Table_Invoice_details,1,),0)))</f>
        <v>0</v>
      </c>
      <c r="U23" s="164">
        <f>IF(ISNA(INDEX(Table_Invoice_details,MATCH($C23&amp;U$7,INDEX(Table_Invoice_details,,1),0),MATCH(INVOICES!$K$8,INDEX(Table_Invoice_details,1,),0))),0,INDEX(Table_Invoice_details,MATCH($C23&amp;U$7,INDEX(Table_Invoice_details,,1),0),MATCH(INVOICES!$K$8,INDEX(Table_Invoice_details,1,),0)))</f>
        <v>0</v>
      </c>
      <c r="V23" s="164">
        <f>IF(ISNA(INDEX(Table_Invoice_details,MATCH($C23&amp;V$7,INDEX(Table_Invoice_details,,1),0),MATCH(INVOICES!$K$8,INDEX(Table_Invoice_details,1,),0))),0,INDEX(Table_Invoice_details,MATCH($C23&amp;V$7,INDEX(Table_Invoice_details,,1),0),MATCH(INVOICES!$K$8,INDEX(Table_Invoice_details,1,),0)))</f>
        <v>0</v>
      </c>
      <c r="W23" s="164">
        <f>IF(ISNA(INDEX(Table_Invoice_details,MATCH($C23&amp;W$7,INDEX(Table_Invoice_details,,1),0),MATCH(INVOICES!$K$8,INDEX(Table_Invoice_details,1,),0))),0,INDEX(Table_Invoice_details,MATCH($C23&amp;W$7,INDEX(Table_Invoice_details,,1),0),MATCH(INVOICES!$K$8,INDEX(Table_Invoice_details,1,),0)))</f>
        <v>0</v>
      </c>
      <c r="X23" s="164">
        <f>IF(ISNA(INDEX(Table_Invoice_details,MATCH($C23&amp;X$7,INDEX(Table_Invoice_details,,1),0),MATCH(INVOICES!$K$8,INDEX(Table_Invoice_details,1,),0))),0,INDEX(Table_Invoice_details,MATCH($C23&amp;X$7,INDEX(Table_Invoice_details,,1),0),MATCH(INVOICES!$K$8,INDEX(Table_Invoice_details,1,),0)))</f>
        <v>0</v>
      </c>
      <c r="Y23" s="164">
        <f>IF(ISNA(INDEX(Table_Invoice_details,MATCH($C23&amp;Y$7,INDEX(Table_Invoice_details,,1),0),MATCH(INVOICES!$K$8,INDEX(Table_Invoice_details,1,),0))),0,INDEX(Table_Invoice_details,MATCH($C23&amp;Y$7,INDEX(Table_Invoice_details,,1),0),MATCH(INVOICES!$K$8,INDEX(Table_Invoice_details,1,),0)))</f>
        <v>0</v>
      </c>
      <c r="Z23" s="130"/>
    </row>
    <row r="24" spans="1:26" ht="14.25" customHeight="1" x14ac:dyDescent="0.35">
      <c r="A24" s="132"/>
      <c r="B24" s="151" t="e">
        <f t="shared" si="6"/>
        <v>#N/A</v>
      </c>
      <c r="C24" s="152">
        <f>+INPUTS!D30</f>
        <v>0</v>
      </c>
      <c r="D24" s="46">
        <f>+INPUTS!P30</f>
        <v>0</v>
      </c>
      <c r="E24" s="132"/>
      <c r="F24" s="132"/>
      <c r="G24" s="130"/>
      <c r="H24" s="12">
        <f t="shared" si="7"/>
        <v>0</v>
      </c>
      <c r="I24" s="132"/>
      <c r="J24" s="164">
        <f>IF(ISNA(INDEX(Table_Invoice_details,MATCH($C24&amp;J$7,INDEX(Table_Invoice_details,,1),0),MATCH(INVOICES!$K$8,INDEX(Table_Invoice_details,1,),0))),0,INDEX(Table_Invoice_details,MATCH($C24&amp;J$7,INDEX(Table_Invoice_details,,1),0),MATCH(INVOICES!$K$8,INDEX(Table_Invoice_details,1,),0)))</f>
        <v>0</v>
      </c>
      <c r="K24" s="164">
        <f>IF(ISNA(INDEX(Table_Invoice_details,MATCH($C24&amp;K$7,INDEX(Table_Invoice_details,,1),0),MATCH(INVOICES!$K$8,INDEX(Table_Invoice_details,1,),0))),0,INDEX(Table_Invoice_details,MATCH($C24&amp;K$7,INDEX(Table_Invoice_details,,1),0),MATCH(INVOICES!$K$8,INDEX(Table_Invoice_details,1,),0)))</f>
        <v>0</v>
      </c>
      <c r="L24" s="164">
        <f>IF(ISNA(INDEX(Table_Invoice_details,MATCH($C24&amp;L$7,INDEX(Table_Invoice_details,,1),0),MATCH(INVOICES!$K$8,INDEX(Table_Invoice_details,1,),0))),0,INDEX(Table_Invoice_details,MATCH($C24&amp;L$7,INDEX(Table_Invoice_details,,1),0),MATCH(INVOICES!$K$8,INDEX(Table_Invoice_details,1,),0)))</f>
        <v>0</v>
      </c>
      <c r="M24" s="164">
        <f>IF(ISNA(INDEX(Table_Invoice_details,MATCH($C24&amp;M$7,INDEX(Table_Invoice_details,,1),0),MATCH(INVOICES!$K$8,INDEX(Table_Invoice_details,1,),0))),0,INDEX(Table_Invoice_details,MATCH($C24&amp;M$7,INDEX(Table_Invoice_details,,1),0),MATCH(INVOICES!$K$8,INDEX(Table_Invoice_details,1,),0)))</f>
        <v>0</v>
      </c>
      <c r="N24" s="164">
        <f>IF(ISNA(INDEX(Table_Invoice_details,MATCH($C24&amp;N$7,INDEX(Table_Invoice_details,,1),0),MATCH(INVOICES!$K$8,INDEX(Table_Invoice_details,1,),0))),0,INDEX(Table_Invoice_details,MATCH($C24&amp;N$7,INDEX(Table_Invoice_details,,1),0),MATCH(INVOICES!$K$8,INDEX(Table_Invoice_details,1,),0)))</f>
        <v>0</v>
      </c>
      <c r="O24" s="164">
        <f>IF(ISNA(INDEX(Table_Invoice_details,MATCH($C24&amp;O$7,INDEX(Table_Invoice_details,,1),0),MATCH(INVOICES!$K$8,INDEX(Table_Invoice_details,1,),0))),0,INDEX(Table_Invoice_details,MATCH($C24&amp;O$7,INDEX(Table_Invoice_details,,1),0),MATCH(INVOICES!$K$8,INDEX(Table_Invoice_details,1,),0)))</f>
        <v>0</v>
      </c>
      <c r="P24" s="164">
        <f>IF(ISNA(INDEX(Table_Invoice_details,MATCH($C24&amp;P$7,INDEX(Table_Invoice_details,,1),0),MATCH(INVOICES!$K$8,INDEX(Table_Invoice_details,1,),0))),0,INDEX(Table_Invoice_details,MATCH($C24&amp;P$7,INDEX(Table_Invoice_details,,1),0),MATCH(INVOICES!$K$8,INDEX(Table_Invoice_details,1,),0)))</f>
        <v>0</v>
      </c>
      <c r="Q24" s="164">
        <f>IF(ISNA(INDEX(Table_Invoice_details,MATCH($C24&amp;Q$7,INDEX(Table_Invoice_details,,1),0),MATCH(INVOICES!$K$8,INDEX(Table_Invoice_details,1,),0))),0,INDEX(Table_Invoice_details,MATCH($C24&amp;Q$7,INDEX(Table_Invoice_details,,1),0),MATCH(INVOICES!$K$8,INDEX(Table_Invoice_details,1,),0)))</f>
        <v>0</v>
      </c>
      <c r="R24" s="164">
        <f>IF(ISNA(INDEX(Table_Invoice_details,MATCH($C24&amp;R$7,INDEX(Table_Invoice_details,,1),0),MATCH(INVOICES!$K$8,INDEX(Table_Invoice_details,1,),0))),0,INDEX(Table_Invoice_details,MATCH($C24&amp;R$7,INDEX(Table_Invoice_details,,1),0),MATCH(INVOICES!$K$8,INDEX(Table_Invoice_details,1,),0)))</f>
        <v>0</v>
      </c>
      <c r="S24" s="164">
        <f>IF(ISNA(INDEX(Table_Invoice_details,MATCH($C24&amp;S$7,INDEX(Table_Invoice_details,,1),0),MATCH(INVOICES!$K$8,INDEX(Table_Invoice_details,1,),0))),0,INDEX(Table_Invoice_details,MATCH($C24&amp;S$7,INDEX(Table_Invoice_details,,1),0),MATCH(INVOICES!$K$8,INDEX(Table_Invoice_details,1,),0)))</f>
        <v>0</v>
      </c>
      <c r="T24" s="164">
        <f>IF(ISNA(INDEX(Table_Invoice_details,MATCH($C24&amp;T$7,INDEX(Table_Invoice_details,,1),0),MATCH(INVOICES!$K$8,INDEX(Table_Invoice_details,1,),0))),0,INDEX(Table_Invoice_details,MATCH($C24&amp;T$7,INDEX(Table_Invoice_details,,1),0),MATCH(INVOICES!$K$8,INDEX(Table_Invoice_details,1,),0)))</f>
        <v>0</v>
      </c>
      <c r="U24" s="164">
        <f>IF(ISNA(INDEX(Table_Invoice_details,MATCH($C24&amp;U$7,INDEX(Table_Invoice_details,,1),0),MATCH(INVOICES!$K$8,INDEX(Table_Invoice_details,1,),0))),0,INDEX(Table_Invoice_details,MATCH($C24&amp;U$7,INDEX(Table_Invoice_details,,1),0),MATCH(INVOICES!$K$8,INDEX(Table_Invoice_details,1,),0)))</f>
        <v>0</v>
      </c>
      <c r="V24" s="164">
        <f>IF(ISNA(INDEX(Table_Invoice_details,MATCH($C24&amp;V$7,INDEX(Table_Invoice_details,,1),0),MATCH(INVOICES!$K$8,INDEX(Table_Invoice_details,1,),0))),0,INDEX(Table_Invoice_details,MATCH($C24&amp;V$7,INDEX(Table_Invoice_details,,1),0),MATCH(INVOICES!$K$8,INDEX(Table_Invoice_details,1,),0)))</f>
        <v>0</v>
      </c>
      <c r="W24" s="164">
        <f>IF(ISNA(INDEX(Table_Invoice_details,MATCH($C24&amp;W$7,INDEX(Table_Invoice_details,,1),0),MATCH(INVOICES!$K$8,INDEX(Table_Invoice_details,1,),0))),0,INDEX(Table_Invoice_details,MATCH($C24&amp;W$7,INDEX(Table_Invoice_details,,1),0),MATCH(INVOICES!$K$8,INDEX(Table_Invoice_details,1,),0)))</f>
        <v>0</v>
      </c>
      <c r="X24" s="164">
        <f>IF(ISNA(INDEX(Table_Invoice_details,MATCH($C24&amp;X$7,INDEX(Table_Invoice_details,,1),0),MATCH(INVOICES!$K$8,INDEX(Table_Invoice_details,1,),0))),0,INDEX(Table_Invoice_details,MATCH($C24&amp;X$7,INDEX(Table_Invoice_details,,1),0),MATCH(INVOICES!$K$8,INDEX(Table_Invoice_details,1,),0)))</f>
        <v>0</v>
      </c>
      <c r="Y24" s="164">
        <f>IF(ISNA(INDEX(Table_Invoice_details,MATCH($C24&amp;Y$7,INDEX(Table_Invoice_details,,1),0),MATCH(INVOICES!$K$8,INDEX(Table_Invoice_details,1,),0))),0,INDEX(Table_Invoice_details,MATCH($C24&amp;Y$7,INDEX(Table_Invoice_details,,1),0),MATCH(INVOICES!$K$8,INDEX(Table_Invoice_details,1,),0)))</f>
        <v>0</v>
      </c>
      <c r="Z24" s="130"/>
    </row>
    <row r="25" spans="1:26" ht="16" thickBot="1" x14ac:dyDescent="0.4">
      <c r="A25" s="138"/>
      <c r="B25" s="138"/>
      <c r="C25" s="138"/>
      <c r="D25" s="138"/>
      <c r="E25" s="138"/>
      <c r="F25" s="138"/>
      <c r="G25" s="139"/>
      <c r="H25" s="47">
        <f>SUM(H15:H24)</f>
        <v>0</v>
      </c>
      <c r="I25" s="132"/>
      <c r="J25" s="47">
        <f>SUM(J15:J24)</f>
        <v>0</v>
      </c>
      <c r="K25" s="47">
        <f t="shared" ref="K25:Y25" si="8">SUM(K15:K24)</f>
        <v>0</v>
      </c>
      <c r="L25" s="47">
        <f t="shared" si="8"/>
        <v>0</v>
      </c>
      <c r="M25" s="47">
        <f t="shared" si="8"/>
        <v>0</v>
      </c>
      <c r="N25" s="47">
        <f t="shared" si="8"/>
        <v>0</v>
      </c>
      <c r="O25" s="47">
        <f t="shared" si="8"/>
        <v>0</v>
      </c>
      <c r="P25" s="47">
        <f t="shared" si="8"/>
        <v>0</v>
      </c>
      <c r="Q25" s="47">
        <f t="shared" si="8"/>
        <v>0</v>
      </c>
      <c r="R25" s="47">
        <f t="shared" si="8"/>
        <v>0</v>
      </c>
      <c r="S25" s="47">
        <f t="shared" si="8"/>
        <v>0</v>
      </c>
      <c r="T25" s="47">
        <f t="shared" si="8"/>
        <v>0</v>
      </c>
      <c r="U25" s="47">
        <f t="shared" si="8"/>
        <v>0</v>
      </c>
      <c r="V25" s="47">
        <f t="shared" si="8"/>
        <v>0</v>
      </c>
      <c r="W25" s="47">
        <f t="shared" si="8"/>
        <v>0</v>
      </c>
      <c r="X25" s="47">
        <f t="shared" si="8"/>
        <v>0</v>
      </c>
      <c r="Y25" s="47">
        <f t="shared" si="8"/>
        <v>0</v>
      </c>
      <c r="Z25" s="131"/>
    </row>
    <row r="26" spans="1:26" ht="16.5" thickTop="1" thickBot="1" x14ac:dyDescent="0.4">
      <c r="A26" s="138"/>
      <c r="B26" s="138"/>
      <c r="C26" s="138"/>
      <c r="D26" s="138"/>
      <c r="E26" s="138"/>
      <c r="F26" s="138"/>
      <c r="G26" s="139"/>
      <c r="H26" s="47"/>
      <c r="I26" s="132"/>
      <c r="J26" s="132">
        <f>+J16/130</f>
        <v>0</v>
      </c>
      <c r="K26" s="132">
        <f t="shared" ref="K26:V26" si="9">+K16/130</f>
        <v>0</v>
      </c>
      <c r="L26" s="132">
        <f t="shared" si="9"/>
        <v>0</v>
      </c>
      <c r="M26" s="132">
        <f t="shared" si="9"/>
        <v>0</v>
      </c>
      <c r="N26" s="132">
        <f t="shared" si="9"/>
        <v>0</v>
      </c>
      <c r="O26" s="132">
        <f t="shared" si="9"/>
        <v>0</v>
      </c>
      <c r="P26" s="132">
        <f t="shared" si="9"/>
        <v>0</v>
      </c>
      <c r="Q26" s="132">
        <f t="shared" si="9"/>
        <v>0</v>
      </c>
      <c r="R26" s="132">
        <f t="shared" si="9"/>
        <v>0</v>
      </c>
      <c r="S26" s="132">
        <f t="shared" si="9"/>
        <v>0</v>
      </c>
      <c r="T26" s="132">
        <f t="shared" si="9"/>
        <v>0</v>
      </c>
      <c r="U26" s="132">
        <f t="shared" si="9"/>
        <v>0</v>
      </c>
      <c r="V26" s="132">
        <f t="shared" si="9"/>
        <v>0</v>
      </c>
      <c r="W26" s="132"/>
      <c r="X26" s="132"/>
      <c r="Y26" s="132"/>
      <c r="Z26" s="131"/>
    </row>
    <row r="27" spans="1:26" s="9" customFormat="1" ht="14" thickTop="1" thickBot="1" x14ac:dyDescent="0.35">
      <c r="A27" s="131"/>
      <c r="B27" s="147" t="s">
        <v>127</v>
      </c>
      <c r="C27" s="148"/>
      <c r="D27" s="147"/>
      <c r="E27" s="147"/>
      <c r="F27" s="147"/>
      <c r="G27" s="147"/>
      <c r="H27" s="147"/>
      <c r="I27" s="147"/>
      <c r="J27" s="149"/>
      <c r="K27" s="149"/>
      <c r="L27" s="149"/>
      <c r="M27" s="149"/>
      <c r="N27" s="149"/>
      <c r="O27" s="149"/>
      <c r="P27" s="149"/>
      <c r="Q27" s="149"/>
      <c r="R27" s="149"/>
      <c r="S27" s="149"/>
      <c r="T27" s="149"/>
      <c r="U27" s="149"/>
      <c r="V27" s="149"/>
      <c r="W27" s="149"/>
      <c r="X27" s="149"/>
      <c r="Y27" s="149"/>
      <c r="Z27" s="131"/>
    </row>
    <row r="28" spans="1:26" s="10" customFormat="1" ht="14.25" customHeight="1" x14ac:dyDescent="0.3">
      <c r="A28" s="132"/>
      <c r="B28" s="151" t="e">
        <f>+C28&amp;$J$7</f>
        <v>#N/A</v>
      </c>
      <c r="C28" s="152" t="str">
        <f>+INPUTS!C37</f>
        <v>Advisor 1</v>
      </c>
      <c r="D28" s="46">
        <f>+INPUTS!H37</f>
        <v>0</v>
      </c>
      <c r="E28" s="132"/>
      <c r="F28" s="132"/>
      <c r="G28" s="132"/>
      <c r="H28" s="12">
        <f>SUM(J28:Y28)</f>
        <v>0</v>
      </c>
      <c r="I28" s="132"/>
      <c r="J28" s="164">
        <f>IF(ISNA(INDEX(Table_Invoice_details,MATCH($C28&amp;J$7,INDEX(Table_Invoice_details,,1),0),MATCH(INVOICES!$K$8,INDEX(Table_Invoice_details,1,),0))),0,INDEX(Table_Invoice_details,MATCH($C28&amp;J$7,INDEX(Table_Invoice_details,,1),0),MATCH(INVOICES!$K$8,INDEX(Table_Invoice_details,1,),0)))</f>
        <v>0</v>
      </c>
      <c r="K28" s="164">
        <f>IF(ISNA(INDEX(Table_Invoice_details,MATCH($C28&amp;K$7,INDEX(Table_Invoice_details,,1),0),MATCH(INVOICES!$K$8,INDEX(Table_Invoice_details,1,),0))),0,INDEX(Table_Invoice_details,MATCH($C28&amp;K$7,INDEX(Table_Invoice_details,,1),0),MATCH(INVOICES!$K$8,INDEX(Table_Invoice_details,1,),0)))</f>
        <v>0</v>
      </c>
      <c r="L28" s="164">
        <f>IF(ISNA(INDEX(Table_Invoice_details,MATCH($C28&amp;L$7,INDEX(Table_Invoice_details,,1),0),MATCH(INVOICES!$K$8,INDEX(Table_Invoice_details,1,),0))),0,INDEX(Table_Invoice_details,MATCH($C28&amp;L$7,INDEX(Table_Invoice_details,,1),0),MATCH(INVOICES!$K$8,INDEX(Table_Invoice_details,1,),0)))</f>
        <v>0</v>
      </c>
      <c r="M28" s="164">
        <f>IF(ISNA(INDEX(Table_Invoice_details,MATCH($C28&amp;M$7,INDEX(Table_Invoice_details,,1),0),MATCH(INVOICES!$K$8,INDEX(Table_Invoice_details,1,),0))),0,INDEX(Table_Invoice_details,MATCH($C28&amp;M$7,INDEX(Table_Invoice_details,,1),0),MATCH(INVOICES!$K$8,INDEX(Table_Invoice_details,1,),0)))</f>
        <v>0</v>
      </c>
      <c r="N28" s="164">
        <f>IF(ISNA(INDEX(Table_Invoice_details,MATCH($C28&amp;N$7,INDEX(Table_Invoice_details,,1),0),MATCH(INVOICES!$K$8,INDEX(Table_Invoice_details,1,),0))),0,INDEX(Table_Invoice_details,MATCH($C28&amp;N$7,INDEX(Table_Invoice_details,,1),0),MATCH(INVOICES!$K$8,INDEX(Table_Invoice_details,1,),0)))</f>
        <v>0</v>
      </c>
      <c r="O28" s="164">
        <f>IF(ISNA(INDEX(Table_Invoice_details,MATCH($C28&amp;O$7,INDEX(Table_Invoice_details,,1),0),MATCH(INVOICES!$K$8,INDEX(Table_Invoice_details,1,),0))),0,INDEX(Table_Invoice_details,MATCH($C28&amp;O$7,INDEX(Table_Invoice_details,,1),0),MATCH(INVOICES!$K$8,INDEX(Table_Invoice_details,1,),0)))</f>
        <v>0</v>
      </c>
      <c r="P28" s="164">
        <f>IF(ISNA(INDEX(Table_Invoice_details,MATCH($C28&amp;P$7,INDEX(Table_Invoice_details,,1),0),MATCH(INVOICES!$K$8,INDEX(Table_Invoice_details,1,),0))),0,INDEX(Table_Invoice_details,MATCH($C28&amp;P$7,INDEX(Table_Invoice_details,,1),0),MATCH(INVOICES!$K$8,INDEX(Table_Invoice_details,1,),0)))</f>
        <v>0</v>
      </c>
      <c r="Q28" s="164">
        <f>IF(ISNA(INDEX(Table_Invoice_details,MATCH($C28&amp;Q$7,INDEX(Table_Invoice_details,,1),0),MATCH(INVOICES!$K$8,INDEX(Table_Invoice_details,1,),0))),0,INDEX(Table_Invoice_details,MATCH($C28&amp;Q$7,INDEX(Table_Invoice_details,,1),0),MATCH(INVOICES!$K$8,INDEX(Table_Invoice_details,1,),0)))</f>
        <v>0</v>
      </c>
      <c r="R28" s="164">
        <f>IF(ISNA(INDEX(Table_Invoice_details,MATCH($C28&amp;R$7,INDEX(Table_Invoice_details,,1),0),MATCH(INVOICES!$K$8,INDEX(Table_Invoice_details,1,),0))),0,INDEX(Table_Invoice_details,MATCH($C28&amp;R$7,INDEX(Table_Invoice_details,,1),0),MATCH(INVOICES!$K$8,INDEX(Table_Invoice_details,1,),0)))</f>
        <v>0</v>
      </c>
      <c r="S28" s="164">
        <f>IF(ISNA(INDEX(Table_Invoice_details,MATCH($C28&amp;S$7,INDEX(Table_Invoice_details,,1),0),MATCH(INVOICES!$K$8,INDEX(Table_Invoice_details,1,),0))),0,INDEX(Table_Invoice_details,MATCH($C28&amp;S$7,INDEX(Table_Invoice_details,,1),0),MATCH(INVOICES!$K$8,INDEX(Table_Invoice_details,1,),0)))</f>
        <v>0</v>
      </c>
      <c r="T28" s="164">
        <f>IF(ISNA(INDEX(Table_Invoice_details,MATCH($C28&amp;T$7,INDEX(Table_Invoice_details,,1),0),MATCH(INVOICES!$K$8,INDEX(Table_Invoice_details,1,),0))),0,INDEX(Table_Invoice_details,MATCH($C28&amp;T$7,INDEX(Table_Invoice_details,,1),0),MATCH(INVOICES!$K$8,INDEX(Table_Invoice_details,1,),0)))</f>
        <v>0</v>
      </c>
      <c r="U28" s="164">
        <f>IF(ISNA(INDEX(Table_Invoice_details,MATCH($C28&amp;U$7,INDEX(Table_Invoice_details,,1),0),MATCH(INVOICES!$K$8,INDEX(Table_Invoice_details,1,),0))),0,INDEX(Table_Invoice_details,MATCH($C28&amp;U$7,INDEX(Table_Invoice_details,,1),0),MATCH(INVOICES!$K$8,INDEX(Table_Invoice_details,1,),0)))</f>
        <v>0</v>
      </c>
      <c r="V28" s="164">
        <f>IF(ISNA(INDEX(Table_Invoice_details,MATCH($C28&amp;V$7,INDEX(Table_Invoice_details,,1),0),MATCH(INVOICES!$K$8,INDEX(Table_Invoice_details,1,),0))),0,INDEX(Table_Invoice_details,MATCH($C28&amp;V$7,INDEX(Table_Invoice_details,,1),0),MATCH(INVOICES!$K$8,INDEX(Table_Invoice_details,1,),0)))</f>
        <v>0</v>
      </c>
      <c r="W28" s="164">
        <f>IF(ISNA(INDEX(Table_Invoice_details,MATCH($C28&amp;W$7,INDEX(Table_Invoice_details,,1),0),MATCH(INVOICES!$K$8,INDEX(Table_Invoice_details,1,),0))),0,INDEX(Table_Invoice_details,MATCH($C28&amp;W$7,INDEX(Table_Invoice_details,,1),0),MATCH(INVOICES!$K$8,INDEX(Table_Invoice_details,1,),0)))</f>
        <v>0</v>
      </c>
      <c r="X28" s="164">
        <f>IF(ISNA(INDEX(Table_Invoice_details,MATCH($C28&amp;X$7,INDEX(Table_Invoice_details,,1),0),MATCH(INVOICES!$K$8,INDEX(Table_Invoice_details,1,),0))),0,INDEX(Table_Invoice_details,MATCH($C28&amp;X$7,INDEX(Table_Invoice_details,,1),0),MATCH(INVOICES!$K$8,INDEX(Table_Invoice_details,1,),0)))</f>
        <v>0</v>
      </c>
      <c r="Y28" s="164">
        <f>IF(ISNA(INDEX(Table_Invoice_details,MATCH($C28&amp;Y$7,INDEX(Table_Invoice_details,,1),0),MATCH(INVOICES!$K$8,INDEX(Table_Invoice_details,1,),0))),0,INDEX(Table_Invoice_details,MATCH($C28&amp;Y$7,INDEX(Table_Invoice_details,,1),0),MATCH(INVOICES!$K$8,INDEX(Table_Invoice_details,1,),0)))</f>
        <v>0</v>
      </c>
      <c r="Z28" s="132"/>
    </row>
    <row r="29" spans="1:26" s="10" customFormat="1" ht="14.25" customHeight="1" x14ac:dyDescent="0.3">
      <c r="A29" s="132"/>
      <c r="B29" s="151" t="e">
        <f t="shared" ref="B29:B42" si="10">+C29&amp;$J$7</f>
        <v>#N/A</v>
      </c>
      <c r="C29" s="152" t="str">
        <f>+INPUTS!C38</f>
        <v>Advisor 2</v>
      </c>
      <c r="D29" s="46">
        <f>+INPUTS!H38</f>
        <v>0</v>
      </c>
      <c r="E29" s="132"/>
      <c r="F29" s="132"/>
      <c r="G29" s="132"/>
      <c r="H29" s="12">
        <f t="shared" ref="H29" si="11">SUM(J29:Y29)</f>
        <v>0</v>
      </c>
      <c r="I29" s="132"/>
      <c r="J29" s="164">
        <f>IF(ISNA(INDEX(Table_Invoice_details,MATCH($C29&amp;J$7,INDEX(Table_Invoice_details,,1),0),MATCH(INVOICES!$K$8,INDEX(Table_Invoice_details,1,),0))),0,INDEX(Table_Invoice_details,MATCH($C29&amp;J$7,INDEX(Table_Invoice_details,,1),0),MATCH(INVOICES!$K$8,INDEX(Table_Invoice_details,1,),0)))</f>
        <v>0</v>
      </c>
      <c r="K29" s="164">
        <f>IF(ISNA(INDEX(Table_Invoice_details,MATCH($C29&amp;K$7,INDEX(Table_Invoice_details,,1),0),MATCH(INVOICES!$K$8,INDEX(Table_Invoice_details,1,),0))),0,INDEX(Table_Invoice_details,MATCH($C29&amp;K$7,INDEX(Table_Invoice_details,,1),0),MATCH(INVOICES!$K$8,INDEX(Table_Invoice_details,1,),0)))</f>
        <v>0</v>
      </c>
      <c r="L29" s="164">
        <f>IF(ISNA(INDEX(Table_Invoice_details,MATCH($C29&amp;L$7,INDEX(Table_Invoice_details,,1),0),MATCH(INVOICES!$K$8,INDEX(Table_Invoice_details,1,),0))),0,INDEX(Table_Invoice_details,MATCH($C29&amp;L$7,INDEX(Table_Invoice_details,,1),0),MATCH(INVOICES!$K$8,INDEX(Table_Invoice_details,1,),0)))</f>
        <v>0</v>
      </c>
      <c r="M29" s="164">
        <f>IF(ISNA(INDEX(Table_Invoice_details,MATCH($C29&amp;M$7,INDEX(Table_Invoice_details,,1),0),MATCH(INVOICES!$K$8,INDEX(Table_Invoice_details,1,),0))),0,INDEX(Table_Invoice_details,MATCH($C29&amp;M$7,INDEX(Table_Invoice_details,,1),0),MATCH(INVOICES!$K$8,INDEX(Table_Invoice_details,1,),0)))</f>
        <v>0</v>
      </c>
      <c r="N29" s="164">
        <f>IF(ISNA(INDEX(Table_Invoice_details,MATCH($C29&amp;N$7,INDEX(Table_Invoice_details,,1),0),MATCH(INVOICES!$K$8,INDEX(Table_Invoice_details,1,),0))),0,INDEX(Table_Invoice_details,MATCH($C29&amp;N$7,INDEX(Table_Invoice_details,,1),0),MATCH(INVOICES!$K$8,INDEX(Table_Invoice_details,1,),0)))</f>
        <v>0</v>
      </c>
      <c r="O29" s="164">
        <f>IF(ISNA(INDEX(Table_Invoice_details,MATCH($C29&amp;O$7,INDEX(Table_Invoice_details,,1),0),MATCH(INVOICES!$K$8,INDEX(Table_Invoice_details,1,),0))),0,INDEX(Table_Invoice_details,MATCH($C29&amp;O$7,INDEX(Table_Invoice_details,,1),0),MATCH(INVOICES!$K$8,INDEX(Table_Invoice_details,1,),0)))</f>
        <v>0</v>
      </c>
      <c r="P29" s="164">
        <f>IF(ISNA(INDEX(Table_Invoice_details,MATCH($C29&amp;P$7,INDEX(Table_Invoice_details,,1),0),MATCH(INVOICES!$K$8,INDEX(Table_Invoice_details,1,),0))),0,INDEX(Table_Invoice_details,MATCH($C29&amp;P$7,INDEX(Table_Invoice_details,,1),0),MATCH(INVOICES!$K$8,INDEX(Table_Invoice_details,1,),0)))</f>
        <v>0</v>
      </c>
      <c r="Q29" s="164">
        <f>IF(ISNA(INDEX(Table_Invoice_details,MATCH($C29&amp;Q$7,INDEX(Table_Invoice_details,,1),0),MATCH(INVOICES!$K$8,INDEX(Table_Invoice_details,1,),0))),0,INDEX(Table_Invoice_details,MATCH($C29&amp;Q$7,INDEX(Table_Invoice_details,,1),0),MATCH(INVOICES!$K$8,INDEX(Table_Invoice_details,1,),0)))</f>
        <v>0</v>
      </c>
      <c r="R29" s="164">
        <f>IF(ISNA(INDEX(Table_Invoice_details,MATCH($C29&amp;R$7,INDEX(Table_Invoice_details,,1),0),MATCH(INVOICES!$K$8,INDEX(Table_Invoice_details,1,),0))),0,INDEX(Table_Invoice_details,MATCH($C29&amp;R$7,INDEX(Table_Invoice_details,,1),0),MATCH(INVOICES!$K$8,INDEX(Table_Invoice_details,1,),0)))</f>
        <v>0</v>
      </c>
      <c r="S29" s="164">
        <f>IF(ISNA(INDEX(Table_Invoice_details,MATCH($C29&amp;S$7,INDEX(Table_Invoice_details,,1),0),MATCH(INVOICES!$K$8,INDEX(Table_Invoice_details,1,),0))),0,INDEX(Table_Invoice_details,MATCH($C29&amp;S$7,INDEX(Table_Invoice_details,,1),0),MATCH(INVOICES!$K$8,INDEX(Table_Invoice_details,1,),0)))</f>
        <v>0</v>
      </c>
      <c r="T29" s="164">
        <f>IF(ISNA(INDEX(Table_Invoice_details,MATCH($C29&amp;T$7,INDEX(Table_Invoice_details,,1),0),MATCH(INVOICES!$K$8,INDEX(Table_Invoice_details,1,),0))),0,INDEX(Table_Invoice_details,MATCH($C29&amp;T$7,INDEX(Table_Invoice_details,,1),0),MATCH(INVOICES!$K$8,INDEX(Table_Invoice_details,1,),0)))</f>
        <v>0</v>
      </c>
      <c r="U29" s="164">
        <f>IF(ISNA(INDEX(Table_Invoice_details,MATCH($C29&amp;U$7,INDEX(Table_Invoice_details,,1),0),MATCH(INVOICES!$K$8,INDEX(Table_Invoice_details,1,),0))),0,INDEX(Table_Invoice_details,MATCH($C29&amp;U$7,INDEX(Table_Invoice_details,,1),0),MATCH(INVOICES!$K$8,INDEX(Table_Invoice_details,1,),0)))</f>
        <v>0</v>
      </c>
      <c r="V29" s="164">
        <f>IF(ISNA(INDEX(Table_Invoice_details,MATCH($C29&amp;V$7,INDEX(Table_Invoice_details,,1),0),MATCH(INVOICES!$K$8,INDEX(Table_Invoice_details,1,),0))),0,INDEX(Table_Invoice_details,MATCH($C29&amp;V$7,INDEX(Table_Invoice_details,,1),0),MATCH(INVOICES!$K$8,INDEX(Table_Invoice_details,1,),0)))</f>
        <v>0</v>
      </c>
      <c r="W29" s="164">
        <f>IF(ISNA(INDEX(Table_Invoice_details,MATCH($C29&amp;W$7,INDEX(Table_Invoice_details,,1),0),MATCH(INVOICES!$K$8,INDEX(Table_Invoice_details,1,),0))),0,INDEX(Table_Invoice_details,MATCH($C29&amp;W$7,INDEX(Table_Invoice_details,,1),0),MATCH(INVOICES!$K$8,INDEX(Table_Invoice_details,1,),0)))</f>
        <v>0</v>
      </c>
      <c r="X29" s="164">
        <f>IF(ISNA(INDEX(Table_Invoice_details,MATCH($C29&amp;X$7,INDEX(Table_Invoice_details,,1),0),MATCH(INVOICES!$K$8,INDEX(Table_Invoice_details,1,),0))),0,INDEX(Table_Invoice_details,MATCH($C29&amp;X$7,INDEX(Table_Invoice_details,,1),0),MATCH(INVOICES!$K$8,INDEX(Table_Invoice_details,1,),0)))</f>
        <v>0</v>
      </c>
      <c r="Y29" s="164">
        <f>IF(ISNA(INDEX(Table_Invoice_details,MATCH($C29&amp;Y$7,INDEX(Table_Invoice_details,,1),0),MATCH(INVOICES!$K$8,INDEX(Table_Invoice_details,1,),0))),0,INDEX(Table_Invoice_details,MATCH($C29&amp;Y$7,INDEX(Table_Invoice_details,,1),0),MATCH(INVOICES!$K$8,INDEX(Table_Invoice_details,1,),0)))</f>
        <v>0</v>
      </c>
      <c r="Z29" s="132"/>
    </row>
    <row r="30" spans="1:26" s="10" customFormat="1" ht="14.25" customHeight="1" x14ac:dyDescent="0.3">
      <c r="A30" s="132"/>
      <c r="B30" s="151" t="e">
        <f t="shared" si="10"/>
        <v>#N/A</v>
      </c>
      <c r="C30" s="152" t="str">
        <f>+INPUTS!C39</f>
        <v>Advisor 3</v>
      </c>
      <c r="D30" s="46">
        <f>+INPUTS!H39</f>
        <v>0</v>
      </c>
      <c r="E30" s="132"/>
      <c r="F30" s="132"/>
      <c r="G30" s="132"/>
      <c r="H30" s="12">
        <f>SUM(J30:Y30)</f>
        <v>0</v>
      </c>
      <c r="I30" s="132"/>
      <c r="J30" s="164">
        <f>IF(ISNA(INDEX(Table_Invoice_details,MATCH($C30&amp;J$7,INDEX(Table_Invoice_details,,1),0),MATCH(INVOICES!$K$8,INDEX(Table_Invoice_details,1,),0))),0,INDEX(Table_Invoice_details,MATCH($C30&amp;J$7,INDEX(Table_Invoice_details,,1),0),MATCH(INVOICES!$K$8,INDEX(Table_Invoice_details,1,),0)))</f>
        <v>0</v>
      </c>
      <c r="K30" s="164">
        <f>IF(ISNA(INDEX(Table_Invoice_details,MATCH($C30&amp;K$7,INDEX(Table_Invoice_details,,1),0),MATCH(INVOICES!$K$8,INDEX(Table_Invoice_details,1,),0))),0,INDEX(Table_Invoice_details,MATCH($C30&amp;K$7,INDEX(Table_Invoice_details,,1),0),MATCH(INVOICES!$K$8,INDEX(Table_Invoice_details,1,),0)))</f>
        <v>0</v>
      </c>
      <c r="L30" s="164">
        <f>IF(ISNA(INDEX(Table_Invoice_details,MATCH($C30&amp;L$7,INDEX(Table_Invoice_details,,1),0),MATCH(INVOICES!$K$8,INDEX(Table_Invoice_details,1,),0))),0,INDEX(Table_Invoice_details,MATCH($C30&amp;L$7,INDEX(Table_Invoice_details,,1),0),MATCH(INVOICES!$K$8,INDEX(Table_Invoice_details,1,),0)))</f>
        <v>0</v>
      </c>
      <c r="M30" s="164">
        <f>IF(ISNA(INDEX(Table_Invoice_details,MATCH($C30&amp;M$7,INDEX(Table_Invoice_details,,1),0),MATCH(INVOICES!$K$8,INDEX(Table_Invoice_details,1,),0))),0,INDEX(Table_Invoice_details,MATCH($C30&amp;M$7,INDEX(Table_Invoice_details,,1),0),MATCH(INVOICES!$K$8,INDEX(Table_Invoice_details,1,),0)))</f>
        <v>0</v>
      </c>
      <c r="N30" s="164">
        <f>IF(ISNA(INDEX(Table_Invoice_details,MATCH($C30&amp;N$7,INDEX(Table_Invoice_details,,1),0),MATCH(INVOICES!$K$8,INDEX(Table_Invoice_details,1,),0))),0,INDEX(Table_Invoice_details,MATCH($C30&amp;N$7,INDEX(Table_Invoice_details,,1),0),MATCH(INVOICES!$K$8,INDEX(Table_Invoice_details,1,),0)))</f>
        <v>0</v>
      </c>
      <c r="O30" s="164">
        <f>IF(ISNA(INDEX(Table_Invoice_details,MATCH($C30&amp;O$7,INDEX(Table_Invoice_details,,1),0),MATCH(INVOICES!$K$8,INDEX(Table_Invoice_details,1,),0))),0,INDEX(Table_Invoice_details,MATCH($C30&amp;O$7,INDEX(Table_Invoice_details,,1),0),MATCH(INVOICES!$K$8,INDEX(Table_Invoice_details,1,),0)))</f>
        <v>0</v>
      </c>
      <c r="P30" s="164">
        <f>IF(ISNA(INDEX(Table_Invoice_details,MATCH($C30&amp;P$7,INDEX(Table_Invoice_details,,1),0),MATCH(INVOICES!$K$8,INDEX(Table_Invoice_details,1,),0))),0,INDEX(Table_Invoice_details,MATCH($C30&amp;P$7,INDEX(Table_Invoice_details,,1),0),MATCH(INVOICES!$K$8,INDEX(Table_Invoice_details,1,),0)))</f>
        <v>0</v>
      </c>
      <c r="Q30" s="164">
        <f>IF(ISNA(INDEX(Table_Invoice_details,MATCH($C30&amp;Q$7,INDEX(Table_Invoice_details,,1),0),MATCH(INVOICES!$K$8,INDEX(Table_Invoice_details,1,),0))),0,INDEX(Table_Invoice_details,MATCH($C30&amp;Q$7,INDEX(Table_Invoice_details,,1),0),MATCH(INVOICES!$K$8,INDEX(Table_Invoice_details,1,),0)))</f>
        <v>0</v>
      </c>
      <c r="R30" s="164">
        <f>IF(ISNA(INDEX(Table_Invoice_details,MATCH($C30&amp;R$7,INDEX(Table_Invoice_details,,1),0),MATCH(INVOICES!$K$8,INDEX(Table_Invoice_details,1,),0))),0,INDEX(Table_Invoice_details,MATCH($C30&amp;R$7,INDEX(Table_Invoice_details,,1),0),MATCH(INVOICES!$K$8,INDEX(Table_Invoice_details,1,),0)))</f>
        <v>0</v>
      </c>
      <c r="S30" s="164">
        <f>IF(ISNA(INDEX(Table_Invoice_details,MATCH($C30&amp;S$7,INDEX(Table_Invoice_details,,1),0),MATCH(INVOICES!$K$8,INDEX(Table_Invoice_details,1,),0))),0,INDEX(Table_Invoice_details,MATCH($C30&amp;S$7,INDEX(Table_Invoice_details,,1),0),MATCH(INVOICES!$K$8,INDEX(Table_Invoice_details,1,),0)))</f>
        <v>0</v>
      </c>
      <c r="T30" s="164">
        <f>IF(ISNA(INDEX(Table_Invoice_details,MATCH($C30&amp;T$7,INDEX(Table_Invoice_details,,1),0),MATCH(INVOICES!$K$8,INDEX(Table_Invoice_details,1,),0))),0,INDEX(Table_Invoice_details,MATCH($C30&amp;T$7,INDEX(Table_Invoice_details,,1),0),MATCH(INVOICES!$K$8,INDEX(Table_Invoice_details,1,),0)))</f>
        <v>0</v>
      </c>
      <c r="U30" s="164">
        <f>IF(ISNA(INDEX(Table_Invoice_details,MATCH($C30&amp;U$7,INDEX(Table_Invoice_details,,1),0),MATCH(INVOICES!$K$8,INDEX(Table_Invoice_details,1,),0))),0,INDEX(Table_Invoice_details,MATCH($C30&amp;U$7,INDEX(Table_Invoice_details,,1),0),MATCH(INVOICES!$K$8,INDEX(Table_Invoice_details,1,),0)))</f>
        <v>0</v>
      </c>
      <c r="V30" s="164">
        <f>IF(ISNA(INDEX(Table_Invoice_details,MATCH($C30&amp;V$7,INDEX(Table_Invoice_details,,1),0),MATCH(INVOICES!$K$8,INDEX(Table_Invoice_details,1,),0))),0,INDEX(Table_Invoice_details,MATCH($C30&amp;V$7,INDEX(Table_Invoice_details,,1),0),MATCH(INVOICES!$K$8,INDEX(Table_Invoice_details,1,),0)))</f>
        <v>0</v>
      </c>
      <c r="W30" s="164">
        <f>IF(ISNA(INDEX(Table_Invoice_details,MATCH($C30&amp;W$7,INDEX(Table_Invoice_details,,1),0),MATCH(INVOICES!$K$8,INDEX(Table_Invoice_details,1,),0))),0,INDEX(Table_Invoice_details,MATCH($C30&amp;W$7,INDEX(Table_Invoice_details,,1),0),MATCH(INVOICES!$K$8,INDEX(Table_Invoice_details,1,),0)))</f>
        <v>0</v>
      </c>
      <c r="X30" s="164">
        <f>IF(ISNA(INDEX(Table_Invoice_details,MATCH($C30&amp;X$7,INDEX(Table_Invoice_details,,1),0),MATCH(INVOICES!$K$8,INDEX(Table_Invoice_details,1,),0))),0,INDEX(Table_Invoice_details,MATCH($C30&amp;X$7,INDEX(Table_Invoice_details,,1),0),MATCH(INVOICES!$K$8,INDEX(Table_Invoice_details,1,),0)))</f>
        <v>0</v>
      </c>
      <c r="Y30" s="164">
        <f>IF(ISNA(INDEX(Table_Invoice_details,MATCH($C30&amp;Y$7,INDEX(Table_Invoice_details,,1),0),MATCH(INVOICES!$K$8,INDEX(Table_Invoice_details,1,),0))),0,INDEX(Table_Invoice_details,MATCH($C30&amp;Y$7,INDEX(Table_Invoice_details,,1),0),MATCH(INVOICES!$K$8,INDEX(Table_Invoice_details,1,),0)))</f>
        <v>0</v>
      </c>
      <c r="Z30" s="132"/>
    </row>
    <row r="31" spans="1:26" s="10" customFormat="1" ht="14.25" customHeight="1" x14ac:dyDescent="0.3">
      <c r="A31" s="132"/>
      <c r="B31" s="151" t="e">
        <f t="shared" si="10"/>
        <v>#N/A</v>
      </c>
      <c r="C31" s="152" t="str">
        <f>+INPUTS!C40</f>
        <v>Advisor 4</v>
      </c>
      <c r="D31" s="46">
        <f>+INPUTS!H40</f>
        <v>0</v>
      </c>
      <c r="E31" s="132"/>
      <c r="F31" s="132"/>
      <c r="G31" s="132"/>
      <c r="H31" s="12">
        <f t="shared" ref="H31:H42" si="12">SUM(J31:Y31)</f>
        <v>0</v>
      </c>
      <c r="I31" s="132"/>
      <c r="J31" s="164">
        <f>IF(ISNA(INDEX(Table_Invoice_details,MATCH($C31&amp;J$7,INDEX(Table_Invoice_details,,1),0),MATCH(INVOICES!$K$8,INDEX(Table_Invoice_details,1,),0))),0,INDEX(Table_Invoice_details,MATCH($C31&amp;J$7,INDEX(Table_Invoice_details,,1),0),MATCH(INVOICES!$K$8,INDEX(Table_Invoice_details,1,),0)))</f>
        <v>0</v>
      </c>
      <c r="K31" s="164">
        <f>IF(ISNA(INDEX(Table_Invoice_details,MATCH($C31&amp;K$7,INDEX(Table_Invoice_details,,1),0),MATCH(INVOICES!$K$8,INDEX(Table_Invoice_details,1,),0))),0,INDEX(Table_Invoice_details,MATCH($C31&amp;K$7,INDEX(Table_Invoice_details,,1),0),MATCH(INVOICES!$K$8,INDEX(Table_Invoice_details,1,),0)))</f>
        <v>0</v>
      </c>
      <c r="L31" s="164">
        <f>IF(ISNA(INDEX(Table_Invoice_details,MATCH($C31&amp;L$7,INDEX(Table_Invoice_details,,1),0),MATCH(INVOICES!$K$8,INDEX(Table_Invoice_details,1,),0))),0,INDEX(Table_Invoice_details,MATCH($C31&amp;L$7,INDEX(Table_Invoice_details,,1),0),MATCH(INVOICES!$K$8,INDEX(Table_Invoice_details,1,),0)))</f>
        <v>0</v>
      </c>
      <c r="M31" s="164">
        <f>IF(ISNA(INDEX(Table_Invoice_details,MATCH($C31&amp;M$7,INDEX(Table_Invoice_details,,1),0),MATCH(INVOICES!$K$8,INDEX(Table_Invoice_details,1,),0))),0,INDEX(Table_Invoice_details,MATCH($C31&amp;M$7,INDEX(Table_Invoice_details,,1),0),MATCH(INVOICES!$K$8,INDEX(Table_Invoice_details,1,),0)))</f>
        <v>0</v>
      </c>
      <c r="N31" s="164">
        <f>IF(ISNA(INDEX(Table_Invoice_details,MATCH($C31&amp;N$7,INDEX(Table_Invoice_details,,1),0),MATCH(INVOICES!$K$8,INDEX(Table_Invoice_details,1,),0))),0,INDEX(Table_Invoice_details,MATCH($C31&amp;N$7,INDEX(Table_Invoice_details,,1),0),MATCH(INVOICES!$K$8,INDEX(Table_Invoice_details,1,),0)))</f>
        <v>0</v>
      </c>
      <c r="O31" s="164">
        <f>IF(ISNA(INDEX(Table_Invoice_details,MATCH($C31&amp;O$7,INDEX(Table_Invoice_details,,1),0),MATCH(INVOICES!$K$8,INDEX(Table_Invoice_details,1,),0))),0,INDEX(Table_Invoice_details,MATCH($C31&amp;O$7,INDEX(Table_Invoice_details,,1),0),MATCH(INVOICES!$K$8,INDEX(Table_Invoice_details,1,),0)))</f>
        <v>0</v>
      </c>
      <c r="P31" s="164">
        <f>IF(ISNA(INDEX(Table_Invoice_details,MATCH($C31&amp;P$7,INDEX(Table_Invoice_details,,1),0),MATCH(INVOICES!$K$8,INDEX(Table_Invoice_details,1,),0))),0,INDEX(Table_Invoice_details,MATCH($C31&amp;P$7,INDEX(Table_Invoice_details,,1),0),MATCH(INVOICES!$K$8,INDEX(Table_Invoice_details,1,),0)))</f>
        <v>0</v>
      </c>
      <c r="Q31" s="164">
        <f>IF(ISNA(INDEX(Table_Invoice_details,MATCH($C31&amp;Q$7,INDEX(Table_Invoice_details,,1),0),MATCH(INVOICES!$K$8,INDEX(Table_Invoice_details,1,),0))),0,INDEX(Table_Invoice_details,MATCH($C31&amp;Q$7,INDEX(Table_Invoice_details,,1),0),MATCH(INVOICES!$K$8,INDEX(Table_Invoice_details,1,),0)))</f>
        <v>0</v>
      </c>
      <c r="R31" s="164">
        <f>IF(ISNA(INDEX(Table_Invoice_details,MATCH($C31&amp;R$7,INDEX(Table_Invoice_details,,1),0),MATCH(INVOICES!$K$8,INDEX(Table_Invoice_details,1,),0))),0,INDEX(Table_Invoice_details,MATCH($C31&amp;R$7,INDEX(Table_Invoice_details,,1),0),MATCH(INVOICES!$K$8,INDEX(Table_Invoice_details,1,),0)))</f>
        <v>0</v>
      </c>
      <c r="S31" s="164">
        <f>IF(ISNA(INDEX(Table_Invoice_details,MATCH($C31&amp;S$7,INDEX(Table_Invoice_details,,1),0),MATCH(INVOICES!$K$8,INDEX(Table_Invoice_details,1,),0))),0,INDEX(Table_Invoice_details,MATCH($C31&amp;S$7,INDEX(Table_Invoice_details,,1),0),MATCH(INVOICES!$K$8,INDEX(Table_Invoice_details,1,),0)))</f>
        <v>0</v>
      </c>
      <c r="T31" s="164">
        <f>IF(ISNA(INDEX(Table_Invoice_details,MATCH($C31&amp;T$7,INDEX(Table_Invoice_details,,1),0),MATCH(INVOICES!$K$8,INDEX(Table_Invoice_details,1,),0))),0,INDEX(Table_Invoice_details,MATCH($C31&amp;T$7,INDEX(Table_Invoice_details,,1),0),MATCH(INVOICES!$K$8,INDEX(Table_Invoice_details,1,),0)))</f>
        <v>0</v>
      </c>
      <c r="U31" s="164">
        <f>IF(ISNA(INDEX(Table_Invoice_details,MATCH($C31&amp;U$7,INDEX(Table_Invoice_details,,1),0),MATCH(INVOICES!$K$8,INDEX(Table_Invoice_details,1,),0))),0,INDEX(Table_Invoice_details,MATCH($C31&amp;U$7,INDEX(Table_Invoice_details,,1),0),MATCH(INVOICES!$K$8,INDEX(Table_Invoice_details,1,),0)))</f>
        <v>0</v>
      </c>
      <c r="V31" s="164">
        <f>IF(ISNA(INDEX(Table_Invoice_details,MATCH($C31&amp;V$7,INDEX(Table_Invoice_details,,1),0),MATCH(INVOICES!$K$8,INDEX(Table_Invoice_details,1,),0))),0,INDEX(Table_Invoice_details,MATCH($C31&amp;V$7,INDEX(Table_Invoice_details,,1),0),MATCH(INVOICES!$K$8,INDEX(Table_Invoice_details,1,),0)))</f>
        <v>0</v>
      </c>
      <c r="W31" s="164">
        <f>IF(ISNA(INDEX(Table_Invoice_details,MATCH($C31&amp;W$7,INDEX(Table_Invoice_details,,1),0),MATCH(INVOICES!$K$8,INDEX(Table_Invoice_details,1,),0))),0,INDEX(Table_Invoice_details,MATCH($C31&amp;W$7,INDEX(Table_Invoice_details,,1),0),MATCH(INVOICES!$K$8,INDEX(Table_Invoice_details,1,),0)))</f>
        <v>0</v>
      </c>
      <c r="X31" s="164">
        <f>IF(ISNA(INDEX(Table_Invoice_details,MATCH($C31&amp;X$7,INDEX(Table_Invoice_details,,1),0),MATCH(INVOICES!$K$8,INDEX(Table_Invoice_details,1,),0))),0,INDEX(Table_Invoice_details,MATCH($C31&amp;X$7,INDEX(Table_Invoice_details,,1),0),MATCH(INVOICES!$K$8,INDEX(Table_Invoice_details,1,),0)))</f>
        <v>0</v>
      </c>
      <c r="Y31" s="164">
        <f>IF(ISNA(INDEX(Table_Invoice_details,MATCH($C31&amp;Y$7,INDEX(Table_Invoice_details,,1),0),MATCH(INVOICES!$K$8,INDEX(Table_Invoice_details,1,),0))),0,INDEX(Table_Invoice_details,MATCH($C31&amp;Y$7,INDEX(Table_Invoice_details,,1),0),MATCH(INVOICES!$K$8,INDEX(Table_Invoice_details,1,),0)))</f>
        <v>0</v>
      </c>
      <c r="Z31" s="132"/>
    </row>
    <row r="32" spans="1:26" s="10" customFormat="1" ht="14.25" customHeight="1" x14ac:dyDescent="0.3">
      <c r="A32" s="132"/>
      <c r="B32" s="151" t="e">
        <f>+C32&amp;$J$7</f>
        <v>#N/A</v>
      </c>
      <c r="C32" s="152" t="str">
        <f>+INPUTS!C41</f>
        <v>Advisor 5</v>
      </c>
      <c r="D32" s="46">
        <f>+INPUTS!H41</f>
        <v>0</v>
      </c>
      <c r="E32" s="132"/>
      <c r="F32" s="132"/>
      <c r="G32" s="132"/>
      <c r="H32" s="12">
        <f t="shared" si="12"/>
        <v>0</v>
      </c>
      <c r="I32" s="132"/>
      <c r="J32" s="164">
        <f>IF(ISNA(INDEX(Table_Invoice_details,MATCH($C32&amp;J$7,INDEX(Table_Invoice_details,,1),0),MATCH(INVOICES!$K$8,INDEX(Table_Invoice_details,1,),0))),0,INDEX(Table_Invoice_details,MATCH($C32&amp;J$7,INDEX(Table_Invoice_details,,1),0),MATCH(INVOICES!$K$8,INDEX(Table_Invoice_details,1,),0)))</f>
        <v>0</v>
      </c>
      <c r="K32" s="164">
        <f>IF(ISNA(INDEX(Table_Invoice_details,MATCH($C32&amp;K$7,INDEX(Table_Invoice_details,,1),0),MATCH(INVOICES!$K$8,INDEX(Table_Invoice_details,1,),0))),0,INDEX(Table_Invoice_details,MATCH($C32&amp;K$7,INDEX(Table_Invoice_details,,1),0),MATCH(INVOICES!$K$8,INDEX(Table_Invoice_details,1,),0)))</f>
        <v>0</v>
      </c>
      <c r="L32" s="164">
        <f>IF(ISNA(INDEX(Table_Invoice_details,MATCH($C32&amp;L$7,INDEX(Table_Invoice_details,,1),0),MATCH(INVOICES!$K$8,INDEX(Table_Invoice_details,1,),0))),0,INDEX(Table_Invoice_details,MATCH($C32&amp;L$7,INDEX(Table_Invoice_details,,1),0),MATCH(INVOICES!$K$8,INDEX(Table_Invoice_details,1,),0)))</f>
        <v>0</v>
      </c>
      <c r="M32" s="164">
        <f>IF(ISNA(INDEX(Table_Invoice_details,MATCH($C32&amp;M$7,INDEX(Table_Invoice_details,,1),0),MATCH(INVOICES!$K$8,INDEX(Table_Invoice_details,1,),0))),0,INDEX(Table_Invoice_details,MATCH($C32&amp;M$7,INDEX(Table_Invoice_details,,1),0),MATCH(INVOICES!$K$8,INDEX(Table_Invoice_details,1,),0)))</f>
        <v>0</v>
      </c>
      <c r="N32" s="164">
        <f>IF(ISNA(INDEX(Table_Invoice_details,MATCH($C32&amp;N$7,INDEX(Table_Invoice_details,,1),0),MATCH(INVOICES!$K$8,INDEX(Table_Invoice_details,1,),0))),0,INDEX(Table_Invoice_details,MATCH($C32&amp;N$7,INDEX(Table_Invoice_details,,1),0),MATCH(INVOICES!$K$8,INDEX(Table_Invoice_details,1,),0)))</f>
        <v>0</v>
      </c>
      <c r="O32" s="164">
        <f>IF(ISNA(INDEX(Table_Invoice_details,MATCH($C32&amp;O$7,INDEX(Table_Invoice_details,,1),0),MATCH(INVOICES!$K$8,INDEX(Table_Invoice_details,1,),0))),0,INDEX(Table_Invoice_details,MATCH($C32&amp;O$7,INDEX(Table_Invoice_details,,1),0),MATCH(INVOICES!$K$8,INDEX(Table_Invoice_details,1,),0)))</f>
        <v>0</v>
      </c>
      <c r="P32" s="164">
        <f>IF(ISNA(INDEX(Table_Invoice_details,MATCH($C32&amp;P$7,INDEX(Table_Invoice_details,,1),0),MATCH(INVOICES!$K$8,INDEX(Table_Invoice_details,1,),0))),0,INDEX(Table_Invoice_details,MATCH($C32&amp;P$7,INDEX(Table_Invoice_details,,1),0),MATCH(INVOICES!$K$8,INDEX(Table_Invoice_details,1,),0)))</f>
        <v>0</v>
      </c>
      <c r="Q32" s="164">
        <f>IF(ISNA(INDEX(Table_Invoice_details,MATCH($C32&amp;Q$7,INDEX(Table_Invoice_details,,1),0),MATCH(INVOICES!$K$8,INDEX(Table_Invoice_details,1,),0))),0,INDEX(Table_Invoice_details,MATCH($C32&amp;Q$7,INDEX(Table_Invoice_details,,1),0),MATCH(INVOICES!$K$8,INDEX(Table_Invoice_details,1,),0)))</f>
        <v>0</v>
      </c>
      <c r="R32" s="164">
        <f>IF(ISNA(INDEX(Table_Invoice_details,MATCH($C32&amp;R$7,INDEX(Table_Invoice_details,,1),0),MATCH(INVOICES!$K$8,INDEX(Table_Invoice_details,1,),0))),0,INDEX(Table_Invoice_details,MATCH($C32&amp;R$7,INDEX(Table_Invoice_details,,1),0),MATCH(INVOICES!$K$8,INDEX(Table_Invoice_details,1,),0)))</f>
        <v>0</v>
      </c>
      <c r="S32" s="164">
        <f>IF(ISNA(INDEX(Table_Invoice_details,MATCH($C32&amp;S$7,INDEX(Table_Invoice_details,,1),0),MATCH(INVOICES!$K$8,INDEX(Table_Invoice_details,1,),0))),0,INDEX(Table_Invoice_details,MATCH($C32&amp;S$7,INDEX(Table_Invoice_details,,1),0),MATCH(INVOICES!$K$8,INDEX(Table_Invoice_details,1,),0)))</f>
        <v>0</v>
      </c>
      <c r="T32" s="164">
        <f>IF(ISNA(INDEX(Table_Invoice_details,MATCH($C32&amp;T$7,INDEX(Table_Invoice_details,,1),0),MATCH(INVOICES!$K$8,INDEX(Table_Invoice_details,1,),0))),0,INDEX(Table_Invoice_details,MATCH($C32&amp;T$7,INDEX(Table_Invoice_details,,1),0),MATCH(INVOICES!$K$8,INDEX(Table_Invoice_details,1,),0)))</f>
        <v>0</v>
      </c>
      <c r="U32" s="164">
        <f>IF(ISNA(INDEX(Table_Invoice_details,MATCH($C32&amp;U$7,INDEX(Table_Invoice_details,,1),0),MATCH(INVOICES!$K$8,INDEX(Table_Invoice_details,1,),0))),0,INDEX(Table_Invoice_details,MATCH($C32&amp;U$7,INDEX(Table_Invoice_details,,1),0),MATCH(INVOICES!$K$8,INDEX(Table_Invoice_details,1,),0)))</f>
        <v>0</v>
      </c>
      <c r="V32" s="164">
        <f>IF(ISNA(INDEX(Table_Invoice_details,MATCH($C32&amp;V$7,INDEX(Table_Invoice_details,,1),0),MATCH(INVOICES!$K$8,INDEX(Table_Invoice_details,1,),0))),0,INDEX(Table_Invoice_details,MATCH($C32&amp;V$7,INDEX(Table_Invoice_details,,1),0),MATCH(INVOICES!$K$8,INDEX(Table_Invoice_details,1,),0)))</f>
        <v>0</v>
      </c>
      <c r="W32" s="164">
        <f>IF(ISNA(INDEX(Table_Invoice_details,MATCH($C32&amp;W$7,INDEX(Table_Invoice_details,,1),0),MATCH(INVOICES!$K$8,INDEX(Table_Invoice_details,1,),0))),0,INDEX(Table_Invoice_details,MATCH($C32&amp;W$7,INDEX(Table_Invoice_details,,1),0),MATCH(INVOICES!$K$8,INDEX(Table_Invoice_details,1,),0)))</f>
        <v>0</v>
      </c>
      <c r="X32" s="164">
        <f>IF(ISNA(INDEX(Table_Invoice_details,MATCH($C32&amp;X$7,INDEX(Table_Invoice_details,,1),0),MATCH(INVOICES!$K$8,INDEX(Table_Invoice_details,1,),0))),0,INDEX(Table_Invoice_details,MATCH($C32&amp;X$7,INDEX(Table_Invoice_details,,1),0),MATCH(INVOICES!$K$8,INDEX(Table_Invoice_details,1,),0)))</f>
        <v>0</v>
      </c>
      <c r="Y32" s="164">
        <f>IF(ISNA(INDEX(Table_Invoice_details,MATCH($C32&amp;Y$7,INDEX(Table_Invoice_details,,1),0),MATCH(INVOICES!$K$8,INDEX(Table_Invoice_details,1,),0))),0,INDEX(Table_Invoice_details,MATCH($C32&amp;Y$7,INDEX(Table_Invoice_details,,1),0),MATCH(INVOICES!$K$8,INDEX(Table_Invoice_details,1,),0)))</f>
        <v>0</v>
      </c>
      <c r="Z32" s="132"/>
    </row>
    <row r="33" spans="1:28" ht="14.25" customHeight="1" x14ac:dyDescent="0.35">
      <c r="A33" s="132"/>
      <c r="B33" s="151" t="e">
        <f t="shared" si="10"/>
        <v>#N/A</v>
      </c>
      <c r="C33" s="152" t="str">
        <f>+INPUTS!C42</f>
        <v>Advisor 6</v>
      </c>
      <c r="D33" s="46">
        <f>+INPUTS!H42</f>
        <v>0</v>
      </c>
      <c r="E33" s="132"/>
      <c r="F33" s="132"/>
      <c r="G33" s="132"/>
      <c r="H33" s="12">
        <f t="shared" si="12"/>
        <v>0</v>
      </c>
      <c r="I33" s="132"/>
      <c r="J33" s="164">
        <f>IF(ISNA(INDEX(Table_Invoice_details,MATCH($C33&amp;J$7,INDEX(Table_Invoice_details,,1),0),MATCH(INVOICES!$K$8,INDEX(Table_Invoice_details,1,),0))),0,INDEX(Table_Invoice_details,MATCH($C33&amp;J$7,INDEX(Table_Invoice_details,,1),0),MATCH(INVOICES!$K$8,INDEX(Table_Invoice_details,1,),0)))</f>
        <v>0</v>
      </c>
      <c r="K33" s="164">
        <f>IF(ISNA(INDEX(Table_Invoice_details,MATCH($C33&amp;K$7,INDEX(Table_Invoice_details,,1),0),MATCH(INVOICES!$K$8,INDEX(Table_Invoice_details,1,),0))),0,INDEX(Table_Invoice_details,MATCH($C33&amp;K$7,INDEX(Table_Invoice_details,,1),0),MATCH(INVOICES!$K$8,INDEX(Table_Invoice_details,1,),0)))</f>
        <v>0</v>
      </c>
      <c r="L33" s="164">
        <f>IF(ISNA(INDEX(Table_Invoice_details,MATCH($C33&amp;L$7,INDEX(Table_Invoice_details,,1),0),MATCH(INVOICES!$K$8,INDEX(Table_Invoice_details,1,),0))),0,INDEX(Table_Invoice_details,MATCH($C33&amp;L$7,INDEX(Table_Invoice_details,,1),0),MATCH(INVOICES!$K$8,INDEX(Table_Invoice_details,1,),0)))</f>
        <v>0</v>
      </c>
      <c r="M33" s="164">
        <f>IF(ISNA(INDEX(Table_Invoice_details,MATCH($C33&amp;M$7,INDEX(Table_Invoice_details,,1),0),MATCH(INVOICES!$K$8,INDEX(Table_Invoice_details,1,),0))),0,INDEX(Table_Invoice_details,MATCH($C33&amp;M$7,INDEX(Table_Invoice_details,,1),0),MATCH(INVOICES!$K$8,INDEX(Table_Invoice_details,1,),0)))</f>
        <v>0</v>
      </c>
      <c r="N33" s="164">
        <f>IF(ISNA(INDEX(Table_Invoice_details,MATCH($C33&amp;N$7,INDEX(Table_Invoice_details,,1),0),MATCH(INVOICES!$K$8,INDEX(Table_Invoice_details,1,),0))),0,INDEX(Table_Invoice_details,MATCH($C33&amp;N$7,INDEX(Table_Invoice_details,,1),0),MATCH(INVOICES!$K$8,INDEX(Table_Invoice_details,1,),0)))</f>
        <v>0</v>
      </c>
      <c r="O33" s="164">
        <f>IF(ISNA(INDEX(Table_Invoice_details,MATCH($C33&amp;O$7,INDEX(Table_Invoice_details,,1),0),MATCH(INVOICES!$K$8,INDEX(Table_Invoice_details,1,),0))),0,INDEX(Table_Invoice_details,MATCH($C33&amp;O$7,INDEX(Table_Invoice_details,,1),0),MATCH(INVOICES!$K$8,INDEX(Table_Invoice_details,1,),0)))</f>
        <v>0</v>
      </c>
      <c r="P33" s="164">
        <f>IF(ISNA(INDEX(Table_Invoice_details,MATCH($C33&amp;P$7,INDEX(Table_Invoice_details,,1),0),MATCH(INVOICES!$K$8,INDEX(Table_Invoice_details,1,),0))),0,INDEX(Table_Invoice_details,MATCH($C33&amp;P$7,INDEX(Table_Invoice_details,,1),0),MATCH(INVOICES!$K$8,INDEX(Table_Invoice_details,1,),0)))</f>
        <v>0</v>
      </c>
      <c r="Q33" s="164">
        <f>IF(ISNA(INDEX(Table_Invoice_details,MATCH($C33&amp;Q$7,INDEX(Table_Invoice_details,,1),0),MATCH(INVOICES!$K$8,INDEX(Table_Invoice_details,1,),0))),0,INDEX(Table_Invoice_details,MATCH($C33&amp;Q$7,INDEX(Table_Invoice_details,,1),0),MATCH(INVOICES!$K$8,INDEX(Table_Invoice_details,1,),0)))</f>
        <v>0</v>
      </c>
      <c r="R33" s="164">
        <f>IF(ISNA(INDEX(Table_Invoice_details,MATCH($C33&amp;R$7,INDEX(Table_Invoice_details,,1),0),MATCH(INVOICES!$K$8,INDEX(Table_Invoice_details,1,),0))),0,INDEX(Table_Invoice_details,MATCH($C33&amp;R$7,INDEX(Table_Invoice_details,,1),0),MATCH(INVOICES!$K$8,INDEX(Table_Invoice_details,1,),0)))</f>
        <v>0</v>
      </c>
      <c r="S33" s="164">
        <f>IF(ISNA(INDEX(Table_Invoice_details,MATCH($C33&amp;S$7,INDEX(Table_Invoice_details,,1),0),MATCH(INVOICES!$K$8,INDEX(Table_Invoice_details,1,),0))),0,INDEX(Table_Invoice_details,MATCH($C33&amp;S$7,INDEX(Table_Invoice_details,,1),0),MATCH(INVOICES!$K$8,INDEX(Table_Invoice_details,1,),0)))</f>
        <v>0</v>
      </c>
      <c r="T33" s="164">
        <f>IF(ISNA(INDEX(Table_Invoice_details,MATCH($C33&amp;T$7,INDEX(Table_Invoice_details,,1),0),MATCH(INVOICES!$K$8,INDEX(Table_Invoice_details,1,),0))),0,INDEX(Table_Invoice_details,MATCH($C33&amp;T$7,INDEX(Table_Invoice_details,,1),0),MATCH(INVOICES!$K$8,INDEX(Table_Invoice_details,1,),0)))</f>
        <v>0</v>
      </c>
      <c r="U33" s="164">
        <f>IF(ISNA(INDEX(Table_Invoice_details,MATCH($C33&amp;U$7,INDEX(Table_Invoice_details,,1),0),MATCH(INVOICES!$K$8,INDEX(Table_Invoice_details,1,),0))),0,INDEX(Table_Invoice_details,MATCH($C33&amp;U$7,INDEX(Table_Invoice_details,,1),0),MATCH(INVOICES!$K$8,INDEX(Table_Invoice_details,1,),0)))</f>
        <v>0</v>
      </c>
      <c r="V33" s="164">
        <f>IF(ISNA(INDEX(Table_Invoice_details,MATCH($C33&amp;V$7,INDEX(Table_Invoice_details,,1),0),MATCH(INVOICES!$K$8,INDEX(Table_Invoice_details,1,),0))),0,INDEX(Table_Invoice_details,MATCH($C33&amp;V$7,INDEX(Table_Invoice_details,,1),0),MATCH(INVOICES!$K$8,INDEX(Table_Invoice_details,1,),0)))</f>
        <v>0</v>
      </c>
      <c r="W33" s="164">
        <f>IF(ISNA(INDEX(Table_Invoice_details,MATCH($C33&amp;W$7,INDEX(Table_Invoice_details,,1),0),MATCH(INVOICES!$K$8,INDEX(Table_Invoice_details,1,),0))),0,INDEX(Table_Invoice_details,MATCH($C33&amp;W$7,INDEX(Table_Invoice_details,,1),0),MATCH(INVOICES!$K$8,INDEX(Table_Invoice_details,1,),0)))</f>
        <v>0</v>
      </c>
      <c r="X33" s="164">
        <f>IF(ISNA(INDEX(Table_Invoice_details,MATCH($C33&amp;X$7,INDEX(Table_Invoice_details,,1),0),MATCH(INVOICES!$K$8,INDEX(Table_Invoice_details,1,),0))),0,INDEX(Table_Invoice_details,MATCH($C33&amp;X$7,INDEX(Table_Invoice_details,,1),0),MATCH(INVOICES!$K$8,INDEX(Table_Invoice_details,1,),0)))</f>
        <v>0</v>
      </c>
      <c r="Y33" s="164">
        <f>IF(ISNA(INDEX(Table_Invoice_details,MATCH($C33&amp;Y$7,INDEX(Table_Invoice_details,,1),0),MATCH(INVOICES!$K$8,INDEX(Table_Invoice_details,1,),0))),0,INDEX(Table_Invoice_details,MATCH($C33&amp;Y$7,INDEX(Table_Invoice_details,,1),0),MATCH(INVOICES!$K$8,INDEX(Table_Invoice_details,1,),0)))</f>
        <v>0</v>
      </c>
      <c r="Z33" s="132"/>
    </row>
    <row r="34" spans="1:28" ht="14.25" customHeight="1" x14ac:dyDescent="0.35">
      <c r="A34" s="132"/>
      <c r="B34" s="151" t="e">
        <f t="shared" si="10"/>
        <v>#N/A</v>
      </c>
      <c r="C34" s="152" t="str">
        <f>+INPUTS!C43</f>
        <v>Advisor 7</v>
      </c>
      <c r="D34" s="46">
        <f>+INPUTS!H43</f>
        <v>0</v>
      </c>
      <c r="E34" s="132"/>
      <c r="F34" s="132"/>
      <c r="G34" s="130"/>
      <c r="H34" s="12">
        <f t="shared" si="12"/>
        <v>0</v>
      </c>
      <c r="I34" s="132"/>
      <c r="J34" s="164">
        <f>IF(ISNA(INDEX(Table_Invoice_details,MATCH($C34&amp;J$7,INDEX(Table_Invoice_details,,1),0),MATCH(INVOICES!$K$8,INDEX(Table_Invoice_details,1,),0))),0,INDEX(Table_Invoice_details,MATCH($C34&amp;J$7,INDEX(Table_Invoice_details,,1),0),MATCH(INVOICES!$K$8,INDEX(Table_Invoice_details,1,),0)))</f>
        <v>0</v>
      </c>
      <c r="K34" s="164">
        <f>IF(ISNA(INDEX(Table_Invoice_details,MATCH($C34&amp;K$7,INDEX(Table_Invoice_details,,1),0),MATCH(INVOICES!$K$8,INDEX(Table_Invoice_details,1,),0))),0,INDEX(Table_Invoice_details,MATCH($C34&amp;K$7,INDEX(Table_Invoice_details,,1),0),MATCH(INVOICES!$K$8,INDEX(Table_Invoice_details,1,),0)))</f>
        <v>0</v>
      </c>
      <c r="L34" s="164">
        <f>IF(ISNA(INDEX(Table_Invoice_details,MATCH($C34&amp;L$7,INDEX(Table_Invoice_details,,1),0),MATCH(INVOICES!$K$8,INDEX(Table_Invoice_details,1,),0))),0,INDEX(Table_Invoice_details,MATCH($C34&amp;L$7,INDEX(Table_Invoice_details,,1),0),MATCH(INVOICES!$K$8,INDEX(Table_Invoice_details,1,),0)))</f>
        <v>0</v>
      </c>
      <c r="M34" s="164">
        <f>IF(ISNA(INDEX(Table_Invoice_details,MATCH($C34&amp;M$7,INDEX(Table_Invoice_details,,1),0),MATCH(INVOICES!$K$8,INDEX(Table_Invoice_details,1,),0))),0,INDEX(Table_Invoice_details,MATCH($C34&amp;M$7,INDEX(Table_Invoice_details,,1),0),MATCH(INVOICES!$K$8,INDEX(Table_Invoice_details,1,),0)))</f>
        <v>0</v>
      </c>
      <c r="N34" s="164">
        <f>IF(ISNA(INDEX(Table_Invoice_details,MATCH($C34&amp;N$7,INDEX(Table_Invoice_details,,1),0),MATCH(INVOICES!$K$8,INDEX(Table_Invoice_details,1,),0))),0,INDEX(Table_Invoice_details,MATCH($C34&amp;N$7,INDEX(Table_Invoice_details,,1),0),MATCH(INVOICES!$K$8,INDEX(Table_Invoice_details,1,),0)))</f>
        <v>0</v>
      </c>
      <c r="O34" s="164">
        <f>IF(ISNA(INDEX(Table_Invoice_details,MATCH($C34&amp;O$7,INDEX(Table_Invoice_details,,1),0),MATCH(INVOICES!$K$8,INDEX(Table_Invoice_details,1,),0))),0,INDEX(Table_Invoice_details,MATCH($C34&amp;O$7,INDEX(Table_Invoice_details,,1),0),MATCH(INVOICES!$K$8,INDEX(Table_Invoice_details,1,),0)))</f>
        <v>0</v>
      </c>
      <c r="P34" s="164">
        <f>IF(ISNA(INDEX(Table_Invoice_details,MATCH($C34&amp;P$7,INDEX(Table_Invoice_details,,1),0),MATCH(INVOICES!$K$8,INDEX(Table_Invoice_details,1,),0))),0,INDEX(Table_Invoice_details,MATCH($C34&amp;P$7,INDEX(Table_Invoice_details,,1),0),MATCH(INVOICES!$K$8,INDEX(Table_Invoice_details,1,),0)))</f>
        <v>0</v>
      </c>
      <c r="Q34" s="164">
        <f>IF(ISNA(INDEX(Table_Invoice_details,MATCH($C34&amp;Q$7,INDEX(Table_Invoice_details,,1),0),MATCH(INVOICES!$K$8,INDEX(Table_Invoice_details,1,),0))),0,INDEX(Table_Invoice_details,MATCH($C34&amp;Q$7,INDEX(Table_Invoice_details,,1),0),MATCH(INVOICES!$K$8,INDEX(Table_Invoice_details,1,),0)))</f>
        <v>0</v>
      </c>
      <c r="R34" s="164">
        <f>IF(ISNA(INDEX(Table_Invoice_details,MATCH($C34&amp;R$7,INDEX(Table_Invoice_details,,1),0),MATCH(INVOICES!$K$8,INDEX(Table_Invoice_details,1,),0))),0,INDEX(Table_Invoice_details,MATCH($C34&amp;R$7,INDEX(Table_Invoice_details,,1),0),MATCH(INVOICES!$K$8,INDEX(Table_Invoice_details,1,),0)))</f>
        <v>0</v>
      </c>
      <c r="S34" s="164">
        <f>IF(ISNA(INDEX(Table_Invoice_details,MATCH($C34&amp;S$7,INDEX(Table_Invoice_details,,1),0),MATCH(INVOICES!$K$8,INDEX(Table_Invoice_details,1,),0))),0,INDEX(Table_Invoice_details,MATCH($C34&amp;S$7,INDEX(Table_Invoice_details,,1),0),MATCH(INVOICES!$K$8,INDEX(Table_Invoice_details,1,),0)))</f>
        <v>0</v>
      </c>
      <c r="T34" s="164">
        <f>IF(ISNA(INDEX(Table_Invoice_details,MATCH($C34&amp;T$7,INDEX(Table_Invoice_details,,1),0),MATCH(INVOICES!$K$8,INDEX(Table_Invoice_details,1,),0))),0,INDEX(Table_Invoice_details,MATCH($C34&amp;T$7,INDEX(Table_Invoice_details,,1),0),MATCH(INVOICES!$K$8,INDEX(Table_Invoice_details,1,),0)))</f>
        <v>0</v>
      </c>
      <c r="U34" s="164">
        <f>IF(ISNA(INDEX(Table_Invoice_details,MATCH($C34&amp;U$7,INDEX(Table_Invoice_details,,1),0),MATCH(INVOICES!$K$8,INDEX(Table_Invoice_details,1,),0))),0,INDEX(Table_Invoice_details,MATCH($C34&amp;U$7,INDEX(Table_Invoice_details,,1),0),MATCH(INVOICES!$K$8,INDEX(Table_Invoice_details,1,),0)))</f>
        <v>0</v>
      </c>
      <c r="V34" s="164">
        <f>IF(ISNA(INDEX(Table_Invoice_details,MATCH($C34&amp;V$7,INDEX(Table_Invoice_details,,1),0),MATCH(INVOICES!$K$8,INDEX(Table_Invoice_details,1,),0))),0,INDEX(Table_Invoice_details,MATCH($C34&amp;V$7,INDEX(Table_Invoice_details,,1),0),MATCH(INVOICES!$K$8,INDEX(Table_Invoice_details,1,),0)))</f>
        <v>0</v>
      </c>
      <c r="W34" s="164">
        <f>IF(ISNA(INDEX(Table_Invoice_details,MATCH($C34&amp;W$7,INDEX(Table_Invoice_details,,1),0),MATCH(INVOICES!$K$8,INDEX(Table_Invoice_details,1,),0))),0,INDEX(Table_Invoice_details,MATCH($C34&amp;W$7,INDEX(Table_Invoice_details,,1),0),MATCH(INVOICES!$K$8,INDEX(Table_Invoice_details,1,),0)))</f>
        <v>0</v>
      </c>
      <c r="X34" s="164">
        <f>IF(ISNA(INDEX(Table_Invoice_details,MATCH($C34&amp;X$7,INDEX(Table_Invoice_details,,1),0),MATCH(INVOICES!$K$8,INDEX(Table_Invoice_details,1,),0))),0,INDEX(Table_Invoice_details,MATCH($C34&amp;X$7,INDEX(Table_Invoice_details,,1),0),MATCH(INVOICES!$K$8,INDEX(Table_Invoice_details,1,),0)))</f>
        <v>0</v>
      </c>
      <c r="Y34" s="164">
        <f>IF(ISNA(INDEX(Table_Invoice_details,MATCH($C34&amp;Y$7,INDEX(Table_Invoice_details,,1),0),MATCH(INVOICES!$K$8,INDEX(Table_Invoice_details,1,),0))),0,INDEX(Table_Invoice_details,MATCH($C34&amp;Y$7,INDEX(Table_Invoice_details,,1),0),MATCH(INVOICES!$K$8,INDEX(Table_Invoice_details,1,),0)))</f>
        <v>0</v>
      </c>
      <c r="Z34" s="130"/>
    </row>
    <row r="35" spans="1:28" ht="14.25" customHeight="1" x14ac:dyDescent="0.35">
      <c r="A35" s="132"/>
      <c r="B35" s="151" t="e">
        <f t="shared" si="10"/>
        <v>#N/A</v>
      </c>
      <c r="C35" s="152" t="str">
        <f>+INPUTS!C44</f>
        <v>Advisor 8</v>
      </c>
      <c r="D35" s="46">
        <f>+INPUTS!H44</f>
        <v>0</v>
      </c>
      <c r="E35" s="132"/>
      <c r="F35" s="132"/>
      <c r="G35" s="130"/>
      <c r="H35" s="12">
        <f t="shared" si="12"/>
        <v>0</v>
      </c>
      <c r="I35" s="132"/>
      <c r="J35" s="164">
        <f>IF(ISNA(INDEX(Table_Invoice_details,MATCH($C35&amp;J$7,INDEX(Table_Invoice_details,,1),0),MATCH(INVOICES!$K$8,INDEX(Table_Invoice_details,1,),0))),0,INDEX(Table_Invoice_details,MATCH($C35&amp;J$7,INDEX(Table_Invoice_details,,1),0),MATCH(INVOICES!$K$8,INDEX(Table_Invoice_details,1,),0)))</f>
        <v>0</v>
      </c>
      <c r="K35" s="164">
        <f>IF(ISNA(INDEX(Table_Invoice_details,MATCH($C35&amp;K$7,INDEX(Table_Invoice_details,,1),0),MATCH(INVOICES!$K$8,INDEX(Table_Invoice_details,1,),0))),0,INDEX(Table_Invoice_details,MATCH($C35&amp;K$7,INDEX(Table_Invoice_details,,1),0),MATCH(INVOICES!$K$8,INDEX(Table_Invoice_details,1,),0)))</f>
        <v>0</v>
      </c>
      <c r="L35" s="164">
        <f>IF(ISNA(INDEX(Table_Invoice_details,MATCH($C35&amp;L$7,INDEX(Table_Invoice_details,,1),0),MATCH(INVOICES!$K$8,INDEX(Table_Invoice_details,1,),0))),0,INDEX(Table_Invoice_details,MATCH($C35&amp;L$7,INDEX(Table_Invoice_details,,1),0),MATCH(INVOICES!$K$8,INDEX(Table_Invoice_details,1,),0)))</f>
        <v>0</v>
      </c>
      <c r="M35" s="164">
        <f>IF(ISNA(INDEX(Table_Invoice_details,MATCH($C35&amp;M$7,INDEX(Table_Invoice_details,,1),0),MATCH(INVOICES!$K$8,INDEX(Table_Invoice_details,1,),0))),0,INDEX(Table_Invoice_details,MATCH($C35&amp;M$7,INDEX(Table_Invoice_details,,1),0),MATCH(INVOICES!$K$8,INDEX(Table_Invoice_details,1,),0)))</f>
        <v>0</v>
      </c>
      <c r="N35" s="164">
        <f>IF(ISNA(INDEX(Table_Invoice_details,MATCH($C35&amp;N$7,INDEX(Table_Invoice_details,,1),0),MATCH(INVOICES!$K$8,INDEX(Table_Invoice_details,1,),0))),0,INDEX(Table_Invoice_details,MATCH($C35&amp;N$7,INDEX(Table_Invoice_details,,1),0),MATCH(INVOICES!$K$8,INDEX(Table_Invoice_details,1,),0)))</f>
        <v>0</v>
      </c>
      <c r="O35" s="164">
        <f>IF(ISNA(INDEX(Table_Invoice_details,MATCH($C35&amp;O$7,INDEX(Table_Invoice_details,,1),0),MATCH(INVOICES!$K$8,INDEX(Table_Invoice_details,1,),0))),0,INDEX(Table_Invoice_details,MATCH($C35&amp;O$7,INDEX(Table_Invoice_details,,1),0),MATCH(INVOICES!$K$8,INDEX(Table_Invoice_details,1,),0)))</f>
        <v>0</v>
      </c>
      <c r="P35" s="164">
        <f>IF(ISNA(INDEX(Table_Invoice_details,MATCH($C35&amp;P$7,INDEX(Table_Invoice_details,,1),0),MATCH(INVOICES!$K$8,INDEX(Table_Invoice_details,1,),0))),0,INDEX(Table_Invoice_details,MATCH($C35&amp;P$7,INDEX(Table_Invoice_details,,1),0),MATCH(INVOICES!$K$8,INDEX(Table_Invoice_details,1,),0)))</f>
        <v>0</v>
      </c>
      <c r="Q35" s="164">
        <f>IF(ISNA(INDEX(Table_Invoice_details,MATCH($C35&amp;Q$7,INDEX(Table_Invoice_details,,1),0),MATCH(INVOICES!$K$8,INDEX(Table_Invoice_details,1,),0))),0,INDEX(Table_Invoice_details,MATCH($C35&amp;Q$7,INDEX(Table_Invoice_details,,1),0),MATCH(INVOICES!$K$8,INDEX(Table_Invoice_details,1,),0)))</f>
        <v>0</v>
      </c>
      <c r="R35" s="164">
        <f>IF(ISNA(INDEX(Table_Invoice_details,MATCH($C35&amp;R$7,INDEX(Table_Invoice_details,,1),0),MATCH(INVOICES!$K$8,INDEX(Table_Invoice_details,1,),0))),0,INDEX(Table_Invoice_details,MATCH($C35&amp;R$7,INDEX(Table_Invoice_details,,1),0),MATCH(INVOICES!$K$8,INDEX(Table_Invoice_details,1,),0)))</f>
        <v>0</v>
      </c>
      <c r="S35" s="164">
        <f>IF(ISNA(INDEX(Table_Invoice_details,MATCH($C35&amp;S$7,INDEX(Table_Invoice_details,,1),0),MATCH(INVOICES!$K$8,INDEX(Table_Invoice_details,1,),0))),0,INDEX(Table_Invoice_details,MATCH($C35&amp;S$7,INDEX(Table_Invoice_details,,1),0),MATCH(INVOICES!$K$8,INDEX(Table_Invoice_details,1,),0)))</f>
        <v>0</v>
      </c>
      <c r="T35" s="164">
        <f>IF(ISNA(INDEX(Table_Invoice_details,MATCH($C35&amp;T$7,INDEX(Table_Invoice_details,,1),0),MATCH(INVOICES!$K$8,INDEX(Table_Invoice_details,1,),0))),0,INDEX(Table_Invoice_details,MATCH($C35&amp;T$7,INDEX(Table_Invoice_details,,1),0),MATCH(INVOICES!$K$8,INDEX(Table_Invoice_details,1,),0)))</f>
        <v>0</v>
      </c>
      <c r="U35" s="164">
        <f>IF(ISNA(INDEX(Table_Invoice_details,MATCH($C35&amp;U$7,INDEX(Table_Invoice_details,,1),0),MATCH(INVOICES!$K$8,INDEX(Table_Invoice_details,1,),0))),0,INDEX(Table_Invoice_details,MATCH($C35&amp;U$7,INDEX(Table_Invoice_details,,1),0),MATCH(INVOICES!$K$8,INDEX(Table_Invoice_details,1,),0)))</f>
        <v>0</v>
      </c>
      <c r="V35" s="164">
        <f>IF(ISNA(INDEX(Table_Invoice_details,MATCH($C35&amp;V$7,INDEX(Table_Invoice_details,,1),0),MATCH(INVOICES!$K$8,INDEX(Table_Invoice_details,1,),0))),0,INDEX(Table_Invoice_details,MATCH($C35&amp;V$7,INDEX(Table_Invoice_details,,1),0),MATCH(INVOICES!$K$8,INDEX(Table_Invoice_details,1,),0)))</f>
        <v>0</v>
      </c>
      <c r="W35" s="164">
        <f>IF(ISNA(INDEX(Table_Invoice_details,MATCH($C35&amp;W$7,INDEX(Table_Invoice_details,,1),0),MATCH(INVOICES!$K$8,INDEX(Table_Invoice_details,1,),0))),0,INDEX(Table_Invoice_details,MATCH($C35&amp;W$7,INDEX(Table_Invoice_details,,1),0),MATCH(INVOICES!$K$8,INDEX(Table_Invoice_details,1,),0)))</f>
        <v>0</v>
      </c>
      <c r="X35" s="164">
        <f>IF(ISNA(INDEX(Table_Invoice_details,MATCH($C35&amp;X$7,INDEX(Table_Invoice_details,,1),0),MATCH(INVOICES!$K$8,INDEX(Table_Invoice_details,1,),0))),0,INDEX(Table_Invoice_details,MATCH($C35&amp;X$7,INDEX(Table_Invoice_details,,1),0),MATCH(INVOICES!$K$8,INDEX(Table_Invoice_details,1,),0)))</f>
        <v>0</v>
      </c>
      <c r="Y35" s="164">
        <f>IF(ISNA(INDEX(Table_Invoice_details,MATCH($C35&amp;Y$7,INDEX(Table_Invoice_details,,1),0),MATCH(INVOICES!$K$8,INDEX(Table_Invoice_details,1,),0))),0,INDEX(Table_Invoice_details,MATCH($C35&amp;Y$7,INDEX(Table_Invoice_details,,1),0),MATCH(INVOICES!$K$8,INDEX(Table_Invoice_details,1,),0)))</f>
        <v>0</v>
      </c>
      <c r="Z35" s="130"/>
    </row>
    <row r="36" spans="1:28" ht="14.25" customHeight="1" x14ac:dyDescent="0.35">
      <c r="A36" s="132"/>
      <c r="B36" s="151" t="e">
        <f t="shared" si="10"/>
        <v>#N/A</v>
      </c>
      <c r="C36" s="152" t="str">
        <f>+INPUTS!C45</f>
        <v>Advisor 9</v>
      </c>
      <c r="D36" s="46">
        <f>+INPUTS!H45</f>
        <v>0</v>
      </c>
      <c r="E36" s="132"/>
      <c r="F36" s="132"/>
      <c r="G36" s="130"/>
      <c r="H36" s="12">
        <f t="shared" si="12"/>
        <v>0</v>
      </c>
      <c r="I36" s="132"/>
      <c r="J36" s="164">
        <f>IF(ISNA(INDEX(Table_Invoice_details,MATCH($C36&amp;J$7,INDEX(Table_Invoice_details,,1),0),MATCH(INVOICES!$K$8,INDEX(Table_Invoice_details,1,),0))),0,INDEX(Table_Invoice_details,MATCH($C36&amp;J$7,INDEX(Table_Invoice_details,,1),0),MATCH(INVOICES!$K$8,INDEX(Table_Invoice_details,1,),0)))</f>
        <v>0</v>
      </c>
      <c r="K36" s="164">
        <f>IF(ISNA(INDEX(Table_Invoice_details,MATCH($C36&amp;K$7,INDEX(Table_Invoice_details,,1),0),MATCH(INVOICES!$K$8,INDEX(Table_Invoice_details,1,),0))),0,INDEX(Table_Invoice_details,MATCH($C36&amp;K$7,INDEX(Table_Invoice_details,,1),0),MATCH(INVOICES!$K$8,INDEX(Table_Invoice_details,1,),0)))</f>
        <v>0</v>
      </c>
      <c r="L36" s="164">
        <f>IF(ISNA(INDEX(Table_Invoice_details,MATCH($C36&amp;L$7,INDEX(Table_Invoice_details,,1),0),MATCH(INVOICES!$K$8,INDEX(Table_Invoice_details,1,),0))),0,INDEX(Table_Invoice_details,MATCH($C36&amp;L$7,INDEX(Table_Invoice_details,,1),0),MATCH(INVOICES!$K$8,INDEX(Table_Invoice_details,1,),0)))</f>
        <v>0</v>
      </c>
      <c r="M36" s="164">
        <f>IF(ISNA(INDEX(Table_Invoice_details,MATCH($C36&amp;M$7,INDEX(Table_Invoice_details,,1),0),MATCH(INVOICES!$K$8,INDEX(Table_Invoice_details,1,),0))),0,INDEX(Table_Invoice_details,MATCH($C36&amp;M$7,INDEX(Table_Invoice_details,,1),0),MATCH(INVOICES!$K$8,INDEX(Table_Invoice_details,1,),0)))</f>
        <v>0</v>
      </c>
      <c r="N36" s="164">
        <f>IF(ISNA(INDEX(Table_Invoice_details,MATCH($C36&amp;N$7,INDEX(Table_Invoice_details,,1),0),MATCH(INVOICES!$K$8,INDEX(Table_Invoice_details,1,),0))),0,INDEX(Table_Invoice_details,MATCH($C36&amp;N$7,INDEX(Table_Invoice_details,,1),0),MATCH(INVOICES!$K$8,INDEX(Table_Invoice_details,1,),0)))</f>
        <v>0</v>
      </c>
      <c r="O36" s="164">
        <f>IF(ISNA(INDEX(Table_Invoice_details,MATCH($C36&amp;O$7,INDEX(Table_Invoice_details,,1),0),MATCH(INVOICES!$K$8,INDEX(Table_Invoice_details,1,),0))),0,INDEX(Table_Invoice_details,MATCH($C36&amp;O$7,INDEX(Table_Invoice_details,,1),0),MATCH(INVOICES!$K$8,INDEX(Table_Invoice_details,1,),0)))</f>
        <v>0</v>
      </c>
      <c r="P36" s="164">
        <f>IF(ISNA(INDEX(Table_Invoice_details,MATCH($C36&amp;P$7,INDEX(Table_Invoice_details,,1),0),MATCH(INVOICES!$K$8,INDEX(Table_Invoice_details,1,),0))),0,INDEX(Table_Invoice_details,MATCH($C36&amp;P$7,INDEX(Table_Invoice_details,,1),0),MATCH(INVOICES!$K$8,INDEX(Table_Invoice_details,1,),0)))</f>
        <v>0</v>
      </c>
      <c r="Q36" s="164">
        <f>IF(ISNA(INDEX(Table_Invoice_details,MATCH($C36&amp;Q$7,INDEX(Table_Invoice_details,,1),0),MATCH(INVOICES!$K$8,INDEX(Table_Invoice_details,1,),0))),0,INDEX(Table_Invoice_details,MATCH($C36&amp;Q$7,INDEX(Table_Invoice_details,,1),0),MATCH(INVOICES!$K$8,INDEX(Table_Invoice_details,1,),0)))</f>
        <v>0</v>
      </c>
      <c r="R36" s="164">
        <f>IF(ISNA(INDEX(Table_Invoice_details,MATCH($C36&amp;R$7,INDEX(Table_Invoice_details,,1),0),MATCH(INVOICES!$K$8,INDEX(Table_Invoice_details,1,),0))),0,INDEX(Table_Invoice_details,MATCH($C36&amp;R$7,INDEX(Table_Invoice_details,,1),0),MATCH(INVOICES!$K$8,INDEX(Table_Invoice_details,1,),0)))</f>
        <v>0</v>
      </c>
      <c r="S36" s="164">
        <f>IF(ISNA(INDEX(Table_Invoice_details,MATCH($C36&amp;S$7,INDEX(Table_Invoice_details,,1),0),MATCH(INVOICES!$K$8,INDEX(Table_Invoice_details,1,),0))),0,INDEX(Table_Invoice_details,MATCH($C36&amp;S$7,INDEX(Table_Invoice_details,,1),0),MATCH(INVOICES!$K$8,INDEX(Table_Invoice_details,1,),0)))</f>
        <v>0</v>
      </c>
      <c r="T36" s="164">
        <f>IF(ISNA(INDEX(Table_Invoice_details,MATCH($C36&amp;T$7,INDEX(Table_Invoice_details,,1),0),MATCH(INVOICES!$K$8,INDEX(Table_Invoice_details,1,),0))),0,INDEX(Table_Invoice_details,MATCH($C36&amp;T$7,INDEX(Table_Invoice_details,,1),0),MATCH(INVOICES!$K$8,INDEX(Table_Invoice_details,1,),0)))</f>
        <v>0</v>
      </c>
      <c r="U36" s="164">
        <f>IF(ISNA(INDEX(Table_Invoice_details,MATCH($C36&amp;U$7,INDEX(Table_Invoice_details,,1),0),MATCH(INVOICES!$K$8,INDEX(Table_Invoice_details,1,),0))),0,INDEX(Table_Invoice_details,MATCH($C36&amp;U$7,INDEX(Table_Invoice_details,,1),0),MATCH(INVOICES!$K$8,INDEX(Table_Invoice_details,1,),0)))</f>
        <v>0</v>
      </c>
      <c r="V36" s="164">
        <f>IF(ISNA(INDEX(Table_Invoice_details,MATCH($C36&amp;V$7,INDEX(Table_Invoice_details,,1),0),MATCH(INVOICES!$K$8,INDEX(Table_Invoice_details,1,),0))),0,INDEX(Table_Invoice_details,MATCH($C36&amp;V$7,INDEX(Table_Invoice_details,,1),0),MATCH(INVOICES!$K$8,INDEX(Table_Invoice_details,1,),0)))</f>
        <v>0</v>
      </c>
      <c r="W36" s="164">
        <f>IF(ISNA(INDEX(Table_Invoice_details,MATCH($C36&amp;W$7,INDEX(Table_Invoice_details,,1),0),MATCH(INVOICES!$K$8,INDEX(Table_Invoice_details,1,),0))),0,INDEX(Table_Invoice_details,MATCH($C36&amp;W$7,INDEX(Table_Invoice_details,,1),0),MATCH(INVOICES!$K$8,INDEX(Table_Invoice_details,1,),0)))</f>
        <v>0</v>
      </c>
      <c r="X36" s="164">
        <f>IF(ISNA(INDEX(Table_Invoice_details,MATCH($C36&amp;X$7,INDEX(Table_Invoice_details,,1),0),MATCH(INVOICES!$K$8,INDEX(Table_Invoice_details,1,),0))),0,INDEX(Table_Invoice_details,MATCH($C36&amp;X$7,INDEX(Table_Invoice_details,,1),0),MATCH(INVOICES!$K$8,INDEX(Table_Invoice_details,1,),0)))</f>
        <v>0</v>
      </c>
      <c r="Y36" s="164">
        <f>IF(ISNA(INDEX(Table_Invoice_details,MATCH($C36&amp;Y$7,INDEX(Table_Invoice_details,,1),0),MATCH(INVOICES!$K$8,INDEX(Table_Invoice_details,1,),0))),0,INDEX(Table_Invoice_details,MATCH($C36&amp;Y$7,INDEX(Table_Invoice_details,,1),0),MATCH(INVOICES!$K$8,INDEX(Table_Invoice_details,1,),0)))</f>
        <v>0</v>
      </c>
      <c r="Z36" s="130"/>
    </row>
    <row r="37" spans="1:28" ht="14.25" customHeight="1" x14ac:dyDescent="0.35">
      <c r="A37" s="132"/>
      <c r="B37" s="151" t="e">
        <f t="shared" si="10"/>
        <v>#N/A</v>
      </c>
      <c r="C37" s="152" t="str">
        <f>+INPUTS!C46</f>
        <v>Advisor 10</v>
      </c>
      <c r="D37" s="46">
        <f>+INPUTS!H46</f>
        <v>0</v>
      </c>
      <c r="E37" s="132"/>
      <c r="F37" s="132"/>
      <c r="G37" s="130"/>
      <c r="H37" s="12">
        <f t="shared" si="12"/>
        <v>0</v>
      </c>
      <c r="I37" s="132"/>
      <c r="J37" s="164">
        <f>IF(ISNA(INDEX(Table_Invoice_details,MATCH($C37&amp;J$7,INDEX(Table_Invoice_details,,1),0),MATCH(INVOICES!$K$8,INDEX(Table_Invoice_details,1,),0))),0,INDEX(Table_Invoice_details,MATCH($C37&amp;J$7,INDEX(Table_Invoice_details,,1),0),MATCH(INVOICES!$K$8,INDEX(Table_Invoice_details,1,),0)))</f>
        <v>0</v>
      </c>
      <c r="K37" s="164">
        <f>IF(ISNA(INDEX(Table_Invoice_details,MATCH($C37&amp;K$7,INDEX(Table_Invoice_details,,1),0),MATCH(INVOICES!$K$8,INDEX(Table_Invoice_details,1,),0))),0,INDEX(Table_Invoice_details,MATCH($C37&amp;K$7,INDEX(Table_Invoice_details,,1),0),MATCH(INVOICES!$K$8,INDEX(Table_Invoice_details,1,),0)))</f>
        <v>0</v>
      </c>
      <c r="L37" s="164">
        <f>IF(ISNA(INDEX(Table_Invoice_details,MATCH($C37&amp;L$7,INDEX(Table_Invoice_details,,1),0),MATCH(INVOICES!$K$8,INDEX(Table_Invoice_details,1,),0))),0,INDEX(Table_Invoice_details,MATCH($C37&amp;L$7,INDEX(Table_Invoice_details,,1),0),MATCH(INVOICES!$K$8,INDEX(Table_Invoice_details,1,),0)))</f>
        <v>0</v>
      </c>
      <c r="M37" s="164">
        <f>IF(ISNA(INDEX(Table_Invoice_details,MATCH($C37&amp;M$7,INDEX(Table_Invoice_details,,1),0),MATCH(INVOICES!$K$8,INDEX(Table_Invoice_details,1,),0))),0,INDEX(Table_Invoice_details,MATCH($C37&amp;M$7,INDEX(Table_Invoice_details,,1),0),MATCH(INVOICES!$K$8,INDEX(Table_Invoice_details,1,),0)))</f>
        <v>0</v>
      </c>
      <c r="N37" s="164">
        <f>IF(ISNA(INDEX(Table_Invoice_details,MATCH($C37&amp;N$7,INDEX(Table_Invoice_details,,1),0),MATCH(INVOICES!$K$8,INDEX(Table_Invoice_details,1,),0))),0,INDEX(Table_Invoice_details,MATCH($C37&amp;N$7,INDEX(Table_Invoice_details,,1),0),MATCH(INVOICES!$K$8,INDEX(Table_Invoice_details,1,),0)))</f>
        <v>0</v>
      </c>
      <c r="O37" s="164">
        <f>IF(ISNA(INDEX(Table_Invoice_details,MATCH($C37&amp;O$7,INDEX(Table_Invoice_details,,1),0),MATCH(INVOICES!$K$8,INDEX(Table_Invoice_details,1,),0))),0,INDEX(Table_Invoice_details,MATCH($C37&amp;O$7,INDEX(Table_Invoice_details,,1),0),MATCH(INVOICES!$K$8,INDEX(Table_Invoice_details,1,),0)))</f>
        <v>0</v>
      </c>
      <c r="P37" s="164">
        <f>IF(ISNA(INDEX(Table_Invoice_details,MATCH($C37&amp;P$7,INDEX(Table_Invoice_details,,1),0),MATCH(INVOICES!$K$8,INDEX(Table_Invoice_details,1,),0))),0,INDEX(Table_Invoice_details,MATCH($C37&amp;P$7,INDEX(Table_Invoice_details,,1),0),MATCH(INVOICES!$K$8,INDEX(Table_Invoice_details,1,),0)))</f>
        <v>0</v>
      </c>
      <c r="Q37" s="164">
        <f>IF(ISNA(INDEX(Table_Invoice_details,MATCH($C37&amp;Q$7,INDEX(Table_Invoice_details,,1),0),MATCH(INVOICES!$K$8,INDEX(Table_Invoice_details,1,),0))),0,INDEX(Table_Invoice_details,MATCH($C37&amp;Q$7,INDEX(Table_Invoice_details,,1),0),MATCH(INVOICES!$K$8,INDEX(Table_Invoice_details,1,),0)))</f>
        <v>0</v>
      </c>
      <c r="R37" s="164">
        <f>IF(ISNA(INDEX(Table_Invoice_details,MATCH($C37&amp;R$7,INDEX(Table_Invoice_details,,1),0),MATCH(INVOICES!$K$8,INDEX(Table_Invoice_details,1,),0))),0,INDEX(Table_Invoice_details,MATCH($C37&amp;R$7,INDEX(Table_Invoice_details,,1),0),MATCH(INVOICES!$K$8,INDEX(Table_Invoice_details,1,),0)))</f>
        <v>0</v>
      </c>
      <c r="S37" s="164">
        <f>IF(ISNA(INDEX(Table_Invoice_details,MATCH($C37&amp;S$7,INDEX(Table_Invoice_details,,1),0),MATCH(INVOICES!$K$8,INDEX(Table_Invoice_details,1,),0))),0,INDEX(Table_Invoice_details,MATCH($C37&amp;S$7,INDEX(Table_Invoice_details,,1),0),MATCH(INVOICES!$K$8,INDEX(Table_Invoice_details,1,),0)))</f>
        <v>0</v>
      </c>
      <c r="T37" s="164">
        <f>IF(ISNA(INDEX(Table_Invoice_details,MATCH($C37&amp;T$7,INDEX(Table_Invoice_details,,1),0),MATCH(INVOICES!$K$8,INDEX(Table_Invoice_details,1,),0))),0,INDEX(Table_Invoice_details,MATCH($C37&amp;T$7,INDEX(Table_Invoice_details,,1),0),MATCH(INVOICES!$K$8,INDEX(Table_Invoice_details,1,),0)))</f>
        <v>0</v>
      </c>
      <c r="U37" s="164">
        <f>IF(ISNA(INDEX(Table_Invoice_details,MATCH($C37&amp;U$7,INDEX(Table_Invoice_details,,1),0),MATCH(INVOICES!$K$8,INDEX(Table_Invoice_details,1,),0))),0,INDEX(Table_Invoice_details,MATCH($C37&amp;U$7,INDEX(Table_Invoice_details,,1),0),MATCH(INVOICES!$K$8,INDEX(Table_Invoice_details,1,),0)))</f>
        <v>0</v>
      </c>
      <c r="V37" s="164">
        <f>IF(ISNA(INDEX(Table_Invoice_details,MATCH($C37&amp;V$7,INDEX(Table_Invoice_details,,1),0),MATCH(INVOICES!$K$8,INDEX(Table_Invoice_details,1,),0))),0,INDEX(Table_Invoice_details,MATCH($C37&amp;V$7,INDEX(Table_Invoice_details,,1),0),MATCH(INVOICES!$K$8,INDEX(Table_Invoice_details,1,),0)))</f>
        <v>0</v>
      </c>
      <c r="W37" s="164">
        <f>IF(ISNA(INDEX(Table_Invoice_details,MATCH($C37&amp;W$7,INDEX(Table_Invoice_details,,1),0),MATCH(INVOICES!$K$8,INDEX(Table_Invoice_details,1,),0))),0,INDEX(Table_Invoice_details,MATCH($C37&amp;W$7,INDEX(Table_Invoice_details,,1),0),MATCH(INVOICES!$K$8,INDEX(Table_Invoice_details,1,),0)))</f>
        <v>0</v>
      </c>
      <c r="X37" s="164">
        <f>IF(ISNA(INDEX(Table_Invoice_details,MATCH($C37&amp;X$7,INDEX(Table_Invoice_details,,1),0),MATCH(INVOICES!$K$8,INDEX(Table_Invoice_details,1,),0))),0,INDEX(Table_Invoice_details,MATCH($C37&amp;X$7,INDEX(Table_Invoice_details,,1),0),MATCH(INVOICES!$K$8,INDEX(Table_Invoice_details,1,),0)))</f>
        <v>0</v>
      </c>
      <c r="Y37" s="164">
        <f>IF(ISNA(INDEX(Table_Invoice_details,MATCH($C37&amp;Y$7,INDEX(Table_Invoice_details,,1),0),MATCH(INVOICES!$K$8,INDEX(Table_Invoice_details,1,),0))),0,INDEX(Table_Invoice_details,MATCH($C37&amp;Y$7,INDEX(Table_Invoice_details,,1),0),MATCH(INVOICES!$K$8,INDEX(Table_Invoice_details,1,),0)))</f>
        <v>0</v>
      </c>
      <c r="Z37" s="130"/>
    </row>
    <row r="38" spans="1:28" s="9" customFormat="1" x14ac:dyDescent="0.35">
      <c r="A38" s="132"/>
      <c r="B38" s="151" t="e">
        <f t="shared" si="10"/>
        <v>#N/A</v>
      </c>
      <c r="C38" s="152" t="str">
        <f>+INPUTS!C47</f>
        <v>Advisor 11</v>
      </c>
      <c r="D38" s="46">
        <f>+INPUTS!H47</f>
        <v>0</v>
      </c>
      <c r="E38" s="132"/>
      <c r="F38" s="132"/>
      <c r="G38" s="130"/>
      <c r="H38" s="12">
        <f t="shared" si="12"/>
        <v>0</v>
      </c>
      <c r="I38" s="132"/>
      <c r="J38" s="164">
        <f>IF(ISNA(INDEX(Table_Invoice_details,MATCH($C38&amp;J$7,INDEX(Table_Invoice_details,,1),0),MATCH(INVOICES!$K$8,INDEX(Table_Invoice_details,1,),0))),0,INDEX(Table_Invoice_details,MATCH($C38&amp;J$7,INDEX(Table_Invoice_details,,1),0),MATCH(INVOICES!$K$8,INDEX(Table_Invoice_details,1,),0)))</f>
        <v>0</v>
      </c>
      <c r="K38" s="164">
        <f>IF(ISNA(INDEX(Table_Invoice_details,MATCH($C38&amp;K$7,INDEX(Table_Invoice_details,,1),0),MATCH(INVOICES!$K$8,INDEX(Table_Invoice_details,1,),0))),0,INDEX(Table_Invoice_details,MATCH($C38&amp;K$7,INDEX(Table_Invoice_details,,1),0),MATCH(INVOICES!$K$8,INDEX(Table_Invoice_details,1,),0)))</f>
        <v>0</v>
      </c>
      <c r="L38" s="164">
        <f>IF(ISNA(INDEX(Table_Invoice_details,MATCH($C38&amp;L$7,INDEX(Table_Invoice_details,,1),0),MATCH(INVOICES!$K$8,INDEX(Table_Invoice_details,1,),0))),0,INDEX(Table_Invoice_details,MATCH($C38&amp;L$7,INDEX(Table_Invoice_details,,1),0),MATCH(INVOICES!$K$8,INDEX(Table_Invoice_details,1,),0)))</f>
        <v>0</v>
      </c>
      <c r="M38" s="164">
        <f>IF(ISNA(INDEX(Table_Invoice_details,MATCH($C38&amp;M$7,INDEX(Table_Invoice_details,,1),0),MATCH(INVOICES!$K$8,INDEX(Table_Invoice_details,1,),0))),0,INDEX(Table_Invoice_details,MATCH($C38&amp;M$7,INDEX(Table_Invoice_details,,1),0),MATCH(INVOICES!$K$8,INDEX(Table_Invoice_details,1,),0)))</f>
        <v>0</v>
      </c>
      <c r="N38" s="164">
        <f>IF(ISNA(INDEX(Table_Invoice_details,MATCH($C38&amp;N$7,INDEX(Table_Invoice_details,,1),0),MATCH(INVOICES!$K$8,INDEX(Table_Invoice_details,1,),0))),0,INDEX(Table_Invoice_details,MATCH($C38&amp;N$7,INDEX(Table_Invoice_details,,1),0),MATCH(INVOICES!$K$8,INDEX(Table_Invoice_details,1,),0)))</f>
        <v>0</v>
      </c>
      <c r="O38" s="164">
        <f>IF(ISNA(INDEX(Table_Invoice_details,MATCH($C38&amp;O$7,INDEX(Table_Invoice_details,,1),0),MATCH(INVOICES!$K$8,INDEX(Table_Invoice_details,1,),0))),0,INDEX(Table_Invoice_details,MATCH($C38&amp;O$7,INDEX(Table_Invoice_details,,1),0),MATCH(INVOICES!$K$8,INDEX(Table_Invoice_details,1,),0)))</f>
        <v>0</v>
      </c>
      <c r="P38" s="164">
        <f>IF(ISNA(INDEX(Table_Invoice_details,MATCH($C38&amp;P$7,INDEX(Table_Invoice_details,,1),0),MATCH(INVOICES!$K$8,INDEX(Table_Invoice_details,1,),0))),0,INDEX(Table_Invoice_details,MATCH($C38&amp;P$7,INDEX(Table_Invoice_details,,1),0),MATCH(INVOICES!$K$8,INDEX(Table_Invoice_details,1,),0)))</f>
        <v>0</v>
      </c>
      <c r="Q38" s="164">
        <f>IF(ISNA(INDEX(Table_Invoice_details,MATCH($C38&amp;Q$7,INDEX(Table_Invoice_details,,1),0),MATCH(INVOICES!$K$8,INDEX(Table_Invoice_details,1,),0))),0,INDEX(Table_Invoice_details,MATCH($C38&amp;Q$7,INDEX(Table_Invoice_details,,1),0),MATCH(INVOICES!$K$8,INDEX(Table_Invoice_details,1,),0)))</f>
        <v>0</v>
      </c>
      <c r="R38" s="164">
        <f>IF(ISNA(INDEX(Table_Invoice_details,MATCH($C38&amp;R$7,INDEX(Table_Invoice_details,,1),0),MATCH(INVOICES!$K$8,INDEX(Table_Invoice_details,1,),0))),0,INDEX(Table_Invoice_details,MATCH($C38&amp;R$7,INDEX(Table_Invoice_details,,1),0),MATCH(INVOICES!$K$8,INDEX(Table_Invoice_details,1,),0)))</f>
        <v>0</v>
      </c>
      <c r="S38" s="164">
        <f>IF(ISNA(INDEX(Table_Invoice_details,MATCH($C38&amp;S$7,INDEX(Table_Invoice_details,,1),0),MATCH(INVOICES!$K$8,INDEX(Table_Invoice_details,1,),0))),0,INDEX(Table_Invoice_details,MATCH($C38&amp;S$7,INDEX(Table_Invoice_details,,1),0),MATCH(INVOICES!$K$8,INDEX(Table_Invoice_details,1,),0)))</f>
        <v>0</v>
      </c>
      <c r="T38" s="164">
        <f>IF(ISNA(INDEX(Table_Invoice_details,MATCH($C38&amp;T$7,INDEX(Table_Invoice_details,,1),0),MATCH(INVOICES!$K$8,INDEX(Table_Invoice_details,1,),0))),0,INDEX(Table_Invoice_details,MATCH($C38&amp;T$7,INDEX(Table_Invoice_details,,1),0),MATCH(INVOICES!$K$8,INDEX(Table_Invoice_details,1,),0)))</f>
        <v>0</v>
      </c>
      <c r="U38" s="164">
        <f>IF(ISNA(INDEX(Table_Invoice_details,MATCH($C38&amp;U$7,INDEX(Table_Invoice_details,,1),0),MATCH(INVOICES!$K$8,INDEX(Table_Invoice_details,1,),0))),0,INDEX(Table_Invoice_details,MATCH($C38&amp;U$7,INDEX(Table_Invoice_details,,1),0),MATCH(INVOICES!$K$8,INDEX(Table_Invoice_details,1,),0)))</f>
        <v>0</v>
      </c>
      <c r="V38" s="164">
        <f>IF(ISNA(INDEX(Table_Invoice_details,MATCH($C38&amp;V$7,INDEX(Table_Invoice_details,,1),0),MATCH(INVOICES!$K$8,INDEX(Table_Invoice_details,1,),0))),0,INDEX(Table_Invoice_details,MATCH($C38&amp;V$7,INDEX(Table_Invoice_details,,1),0),MATCH(INVOICES!$K$8,INDEX(Table_Invoice_details,1,),0)))</f>
        <v>0</v>
      </c>
      <c r="W38" s="164">
        <f>IF(ISNA(INDEX(Table_Invoice_details,MATCH($C38&amp;W$7,INDEX(Table_Invoice_details,,1),0),MATCH(INVOICES!$K$8,INDEX(Table_Invoice_details,1,),0))),0,INDEX(Table_Invoice_details,MATCH($C38&amp;W$7,INDEX(Table_Invoice_details,,1),0),MATCH(INVOICES!$K$8,INDEX(Table_Invoice_details,1,),0)))</f>
        <v>0</v>
      </c>
      <c r="X38" s="164">
        <f>IF(ISNA(INDEX(Table_Invoice_details,MATCH($C38&amp;X$7,INDEX(Table_Invoice_details,,1),0),MATCH(INVOICES!$K$8,INDEX(Table_Invoice_details,1,),0))),0,INDEX(Table_Invoice_details,MATCH($C38&amp;X$7,INDEX(Table_Invoice_details,,1),0),MATCH(INVOICES!$K$8,INDEX(Table_Invoice_details,1,),0)))</f>
        <v>0</v>
      </c>
      <c r="Y38" s="164">
        <f>IF(ISNA(INDEX(Table_Invoice_details,MATCH($C38&amp;Y$7,INDEX(Table_Invoice_details,,1),0),MATCH(INVOICES!$K$8,INDEX(Table_Invoice_details,1,),0))),0,INDEX(Table_Invoice_details,MATCH($C38&amp;Y$7,INDEX(Table_Invoice_details,,1),0),MATCH(INVOICES!$K$8,INDEX(Table_Invoice_details,1,),0)))</f>
        <v>0</v>
      </c>
      <c r="Z38" s="130"/>
    </row>
    <row r="39" spans="1:28" s="9" customFormat="1" x14ac:dyDescent="0.35">
      <c r="A39" s="132"/>
      <c r="B39" s="151" t="e">
        <f t="shared" si="10"/>
        <v>#N/A</v>
      </c>
      <c r="C39" s="152" t="str">
        <f>+INPUTS!C48</f>
        <v>SPARE1</v>
      </c>
      <c r="D39" s="46">
        <f>+INPUTS!H48</f>
        <v>0</v>
      </c>
      <c r="E39" s="132"/>
      <c r="F39" s="132"/>
      <c r="G39" s="130"/>
      <c r="H39" s="12">
        <f t="shared" si="12"/>
        <v>0</v>
      </c>
      <c r="I39" s="132"/>
      <c r="J39" s="164">
        <f>IF(ISNA(INDEX(Table_Invoice_details,MATCH($C39&amp;J$7,INDEX(Table_Invoice_details,,1),0),MATCH(INVOICES!$K$8,INDEX(Table_Invoice_details,1,),0))),0,INDEX(Table_Invoice_details,MATCH($C39&amp;J$7,INDEX(Table_Invoice_details,,1),0),MATCH(INVOICES!$K$8,INDEX(Table_Invoice_details,1,),0)))</f>
        <v>0</v>
      </c>
      <c r="K39" s="164">
        <f>IF(ISNA(INDEX(Table_Invoice_details,MATCH($C39&amp;K$7,INDEX(Table_Invoice_details,,1),0),MATCH(INVOICES!$K$8,INDEX(Table_Invoice_details,1,),0))),0,INDEX(Table_Invoice_details,MATCH($C39&amp;K$7,INDEX(Table_Invoice_details,,1),0),MATCH(INVOICES!$K$8,INDEX(Table_Invoice_details,1,),0)))</f>
        <v>0</v>
      </c>
      <c r="L39" s="164">
        <f>IF(ISNA(INDEX(Table_Invoice_details,MATCH($C39&amp;L$7,INDEX(Table_Invoice_details,,1),0),MATCH(INVOICES!$K$8,INDEX(Table_Invoice_details,1,),0))),0,INDEX(Table_Invoice_details,MATCH($C39&amp;L$7,INDEX(Table_Invoice_details,,1),0),MATCH(INVOICES!$K$8,INDEX(Table_Invoice_details,1,),0)))</f>
        <v>0</v>
      </c>
      <c r="M39" s="164">
        <f>IF(ISNA(INDEX(Table_Invoice_details,MATCH($C39&amp;M$7,INDEX(Table_Invoice_details,,1),0),MATCH(INVOICES!$K$8,INDEX(Table_Invoice_details,1,),0))),0,INDEX(Table_Invoice_details,MATCH($C39&amp;M$7,INDEX(Table_Invoice_details,,1),0),MATCH(INVOICES!$K$8,INDEX(Table_Invoice_details,1,),0)))</f>
        <v>0</v>
      </c>
      <c r="N39" s="164">
        <f>IF(ISNA(INDEX(Table_Invoice_details,MATCH($C39&amp;N$7,INDEX(Table_Invoice_details,,1),0),MATCH(INVOICES!$K$8,INDEX(Table_Invoice_details,1,),0))),0,INDEX(Table_Invoice_details,MATCH($C39&amp;N$7,INDEX(Table_Invoice_details,,1),0),MATCH(INVOICES!$K$8,INDEX(Table_Invoice_details,1,),0)))</f>
        <v>0</v>
      </c>
      <c r="O39" s="164">
        <f>IF(ISNA(INDEX(Table_Invoice_details,MATCH($C39&amp;O$7,INDEX(Table_Invoice_details,,1),0),MATCH(INVOICES!$K$8,INDEX(Table_Invoice_details,1,),0))),0,INDEX(Table_Invoice_details,MATCH($C39&amp;O$7,INDEX(Table_Invoice_details,,1),0),MATCH(INVOICES!$K$8,INDEX(Table_Invoice_details,1,),0)))</f>
        <v>0</v>
      </c>
      <c r="P39" s="164">
        <f>IF(ISNA(INDEX(Table_Invoice_details,MATCH($C39&amp;P$7,INDEX(Table_Invoice_details,,1),0),MATCH(INVOICES!$K$8,INDEX(Table_Invoice_details,1,),0))),0,INDEX(Table_Invoice_details,MATCH($C39&amp;P$7,INDEX(Table_Invoice_details,,1),0),MATCH(INVOICES!$K$8,INDEX(Table_Invoice_details,1,),0)))</f>
        <v>0</v>
      </c>
      <c r="Q39" s="164">
        <f>IF(ISNA(INDEX(Table_Invoice_details,MATCH($C39&amp;Q$7,INDEX(Table_Invoice_details,,1),0),MATCH(INVOICES!$K$8,INDEX(Table_Invoice_details,1,),0))),0,INDEX(Table_Invoice_details,MATCH($C39&amp;Q$7,INDEX(Table_Invoice_details,,1),0),MATCH(INVOICES!$K$8,INDEX(Table_Invoice_details,1,),0)))</f>
        <v>0</v>
      </c>
      <c r="R39" s="164">
        <f>IF(ISNA(INDEX(Table_Invoice_details,MATCH($C39&amp;R$7,INDEX(Table_Invoice_details,,1),0),MATCH(INVOICES!$K$8,INDEX(Table_Invoice_details,1,),0))),0,INDEX(Table_Invoice_details,MATCH($C39&amp;R$7,INDEX(Table_Invoice_details,,1),0),MATCH(INVOICES!$K$8,INDEX(Table_Invoice_details,1,),0)))</f>
        <v>0</v>
      </c>
      <c r="S39" s="164">
        <f>IF(ISNA(INDEX(Table_Invoice_details,MATCH($C39&amp;S$7,INDEX(Table_Invoice_details,,1),0),MATCH(INVOICES!$K$8,INDEX(Table_Invoice_details,1,),0))),0,INDEX(Table_Invoice_details,MATCH($C39&amp;S$7,INDEX(Table_Invoice_details,,1),0),MATCH(INVOICES!$K$8,INDEX(Table_Invoice_details,1,),0)))</f>
        <v>0</v>
      </c>
      <c r="T39" s="164">
        <f>IF(ISNA(INDEX(Table_Invoice_details,MATCH($C39&amp;T$7,INDEX(Table_Invoice_details,,1),0),MATCH(INVOICES!$K$8,INDEX(Table_Invoice_details,1,),0))),0,INDEX(Table_Invoice_details,MATCH($C39&amp;T$7,INDEX(Table_Invoice_details,,1),0),MATCH(INVOICES!$K$8,INDEX(Table_Invoice_details,1,),0)))</f>
        <v>0</v>
      </c>
      <c r="U39" s="164">
        <f>IF(ISNA(INDEX(Table_Invoice_details,MATCH($C39&amp;U$7,INDEX(Table_Invoice_details,,1),0),MATCH(INVOICES!$K$8,INDEX(Table_Invoice_details,1,),0))),0,INDEX(Table_Invoice_details,MATCH($C39&amp;U$7,INDEX(Table_Invoice_details,,1),0),MATCH(INVOICES!$K$8,INDEX(Table_Invoice_details,1,),0)))</f>
        <v>0</v>
      </c>
      <c r="V39" s="164">
        <f>IF(ISNA(INDEX(Table_Invoice_details,MATCH($C39&amp;V$7,INDEX(Table_Invoice_details,,1),0),MATCH(INVOICES!$K$8,INDEX(Table_Invoice_details,1,),0))),0,INDEX(Table_Invoice_details,MATCH($C39&amp;V$7,INDEX(Table_Invoice_details,,1),0),MATCH(INVOICES!$K$8,INDEX(Table_Invoice_details,1,),0)))</f>
        <v>0</v>
      </c>
      <c r="W39" s="164">
        <f>IF(ISNA(INDEX(Table_Invoice_details,MATCH($C39&amp;W$7,INDEX(Table_Invoice_details,,1),0),MATCH(INVOICES!$K$8,INDEX(Table_Invoice_details,1,),0))),0,INDEX(Table_Invoice_details,MATCH($C39&amp;W$7,INDEX(Table_Invoice_details,,1),0),MATCH(INVOICES!$K$8,INDEX(Table_Invoice_details,1,),0)))</f>
        <v>0</v>
      </c>
      <c r="X39" s="164">
        <f>IF(ISNA(INDEX(Table_Invoice_details,MATCH($C39&amp;X$7,INDEX(Table_Invoice_details,,1),0),MATCH(INVOICES!$K$8,INDEX(Table_Invoice_details,1,),0))),0,INDEX(Table_Invoice_details,MATCH($C39&amp;X$7,INDEX(Table_Invoice_details,,1),0),MATCH(INVOICES!$K$8,INDEX(Table_Invoice_details,1,),0)))</f>
        <v>0</v>
      </c>
      <c r="Y39" s="164">
        <f>IF(ISNA(INDEX(Table_Invoice_details,MATCH($C39&amp;Y$7,INDEX(Table_Invoice_details,,1),0),MATCH(INVOICES!$K$8,INDEX(Table_Invoice_details,1,),0))),0,INDEX(Table_Invoice_details,MATCH($C39&amp;Y$7,INDEX(Table_Invoice_details,,1),0),MATCH(INVOICES!$K$8,INDEX(Table_Invoice_details,1,),0)))</f>
        <v>0</v>
      </c>
      <c r="Z39" s="130"/>
    </row>
    <row r="40" spans="1:28" s="9" customFormat="1" x14ac:dyDescent="0.35">
      <c r="A40" s="132"/>
      <c r="B40" s="151" t="e">
        <f t="shared" si="10"/>
        <v>#N/A</v>
      </c>
      <c r="C40" s="152" t="str">
        <f>+INPUTS!C49</f>
        <v>SPARE2</v>
      </c>
      <c r="D40" s="46">
        <f>+INPUTS!H49</f>
        <v>0</v>
      </c>
      <c r="E40" s="132"/>
      <c r="F40" s="132"/>
      <c r="G40" s="130"/>
      <c r="H40" s="12">
        <f t="shared" si="12"/>
        <v>0</v>
      </c>
      <c r="I40" s="132"/>
      <c r="J40" s="164">
        <f>IF(ISNA(INDEX(Table_Invoice_details,MATCH($C40&amp;J$7,INDEX(Table_Invoice_details,,1),0),MATCH(INVOICES!$K$8,INDEX(Table_Invoice_details,1,),0))),0,INDEX(Table_Invoice_details,MATCH($C40&amp;J$7,INDEX(Table_Invoice_details,,1),0),MATCH(INVOICES!$K$8,INDEX(Table_Invoice_details,1,),0)))</f>
        <v>0</v>
      </c>
      <c r="K40" s="164">
        <f>IF(ISNA(INDEX(Table_Invoice_details,MATCH($C40&amp;K$7,INDEX(Table_Invoice_details,,1),0),MATCH(INVOICES!$K$8,INDEX(Table_Invoice_details,1,),0))),0,INDEX(Table_Invoice_details,MATCH($C40&amp;K$7,INDEX(Table_Invoice_details,,1),0),MATCH(INVOICES!$K$8,INDEX(Table_Invoice_details,1,),0)))</f>
        <v>0</v>
      </c>
      <c r="L40" s="164">
        <f>IF(ISNA(INDEX(Table_Invoice_details,MATCH($C40&amp;L$7,INDEX(Table_Invoice_details,,1),0),MATCH(INVOICES!$K$8,INDEX(Table_Invoice_details,1,),0))),0,INDEX(Table_Invoice_details,MATCH($C40&amp;L$7,INDEX(Table_Invoice_details,,1),0),MATCH(INVOICES!$K$8,INDEX(Table_Invoice_details,1,),0)))</f>
        <v>0</v>
      </c>
      <c r="M40" s="164">
        <f>IF(ISNA(INDEX(Table_Invoice_details,MATCH($C40&amp;M$7,INDEX(Table_Invoice_details,,1),0),MATCH(INVOICES!$K$8,INDEX(Table_Invoice_details,1,),0))),0,INDEX(Table_Invoice_details,MATCH($C40&amp;M$7,INDEX(Table_Invoice_details,,1),0),MATCH(INVOICES!$K$8,INDEX(Table_Invoice_details,1,),0)))</f>
        <v>0</v>
      </c>
      <c r="N40" s="164">
        <f>IF(ISNA(INDEX(Table_Invoice_details,MATCH($C40&amp;N$7,INDEX(Table_Invoice_details,,1),0),MATCH(INVOICES!$K$8,INDEX(Table_Invoice_details,1,),0))),0,INDEX(Table_Invoice_details,MATCH($C40&amp;N$7,INDEX(Table_Invoice_details,,1),0),MATCH(INVOICES!$K$8,INDEX(Table_Invoice_details,1,),0)))</f>
        <v>0</v>
      </c>
      <c r="O40" s="164">
        <f>IF(ISNA(INDEX(Table_Invoice_details,MATCH($C40&amp;O$7,INDEX(Table_Invoice_details,,1),0),MATCH(INVOICES!$K$8,INDEX(Table_Invoice_details,1,),0))),0,INDEX(Table_Invoice_details,MATCH($C40&amp;O$7,INDEX(Table_Invoice_details,,1),0),MATCH(INVOICES!$K$8,INDEX(Table_Invoice_details,1,),0)))</f>
        <v>0</v>
      </c>
      <c r="P40" s="164">
        <f>IF(ISNA(INDEX(Table_Invoice_details,MATCH($C40&amp;P$7,INDEX(Table_Invoice_details,,1),0),MATCH(INVOICES!$K$8,INDEX(Table_Invoice_details,1,),0))),0,INDEX(Table_Invoice_details,MATCH($C40&amp;P$7,INDEX(Table_Invoice_details,,1),0),MATCH(INVOICES!$K$8,INDEX(Table_Invoice_details,1,),0)))</f>
        <v>0</v>
      </c>
      <c r="Q40" s="164">
        <f>IF(ISNA(INDEX(Table_Invoice_details,MATCH($C40&amp;Q$7,INDEX(Table_Invoice_details,,1),0),MATCH(INVOICES!$K$8,INDEX(Table_Invoice_details,1,),0))),0,INDEX(Table_Invoice_details,MATCH($C40&amp;Q$7,INDEX(Table_Invoice_details,,1),0),MATCH(INVOICES!$K$8,INDEX(Table_Invoice_details,1,),0)))</f>
        <v>0</v>
      </c>
      <c r="R40" s="164">
        <f>IF(ISNA(INDEX(Table_Invoice_details,MATCH($C40&amp;R$7,INDEX(Table_Invoice_details,,1),0),MATCH(INVOICES!$K$8,INDEX(Table_Invoice_details,1,),0))),0,INDEX(Table_Invoice_details,MATCH($C40&amp;R$7,INDEX(Table_Invoice_details,,1),0),MATCH(INVOICES!$K$8,INDEX(Table_Invoice_details,1,),0)))</f>
        <v>0</v>
      </c>
      <c r="S40" s="164">
        <f>IF(ISNA(INDEX(Table_Invoice_details,MATCH($C40&amp;S$7,INDEX(Table_Invoice_details,,1),0),MATCH(INVOICES!$K$8,INDEX(Table_Invoice_details,1,),0))),0,INDEX(Table_Invoice_details,MATCH($C40&amp;S$7,INDEX(Table_Invoice_details,,1),0),MATCH(INVOICES!$K$8,INDEX(Table_Invoice_details,1,),0)))</f>
        <v>0</v>
      </c>
      <c r="T40" s="164">
        <f>IF(ISNA(INDEX(Table_Invoice_details,MATCH($C40&amp;T$7,INDEX(Table_Invoice_details,,1),0),MATCH(INVOICES!$K$8,INDEX(Table_Invoice_details,1,),0))),0,INDEX(Table_Invoice_details,MATCH($C40&amp;T$7,INDEX(Table_Invoice_details,,1),0),MATCH(INVOICES!$K$8,INDEX(Table_Invoice_details,1,),0)))</f>
        <v>0</v>
      </c>
      <c r="U40" s="164">
        <f>IF(ISNA(INDEX(Table_Invoice_details,MATCH($C40&amp;U$7,INDEX(Table_Invoice_details,,1),0),MATCH(INVOICES!$K$8,INDEX(Table_Invoice_details,1,),0))),0,INDEX(Table_Invoice_details,MATCH($C40&amp;U$7,INDEX(Table_Invoice_details,,1),0),MATCH(INVOICES!$K$8,INDEX(Table_Invoice_details,1,),0)))</f>
        <v>0</v>
      </c>
      <c r="V40" s="164">
        <f>IF(ISNA(INDEX(Table_Invoice_details,MATCH($C40&amp;V$7,INDEX(Table_Invoice_details,,1),0),MATCH(INVOICES!$K$8,INDEX(Table_Invoice_details,1,),0))),0,INDEX(Table_Invoice_details,MATCH($C40&amp;V$7,INDEX(Table_Invoice_details,,1),0),MATCH(INVOICES!$K$8,INDEX(Table_Invoice_details,1,),0)))</f>
        <v>0</v>
      </c>
      <c r="W40" s="164">
        <f>IF(ISNA(INDEX(Table_Invoice_details,MATCH($C40&amp;W$7,INDEX(Table_Invoice_details,,1),0),MATCH(INVOICES!$K$8,INDEX(Table_Invoice_details,1,),0))),0,INDEX(Table_Invoice_details,MATCH($C40&amp;W$7,INDEX(Table_Invoice_details,,1),0),MATCH(INVOICES!$K$8,INDEX(Table_Invoice_details,1,),0)))</f>
        <v>0</v>
      </c>
      <c r="X40" s="164">
        <f>IF(ISNA(INDEX(Table_Invoice_details,MATCH($C40&amp;X$7,INDEX(Table_Invoice_details,,1),0),MATCH(INVOICES!$K$8,INDEX(Table_Invoice_details,1,),0))),0,INDEX(Table_Invoice_details,MATCH($C40&amp;X$7,INDEX(Table_Invoice_details,,1),0),MATCH(INVOICES!$K$8,INDEX(Table_Invoice_details,1,),0)))</f>
        <v>0</v>
      </c>
      <c r="Y40" s="164">
        <f>IF(ISNA(INDEX(Table_Invoice_details,MATCH($C40&amp;Y$7,INDEX(Table_Invoice_details,,1),0),MATCH(INVOICES!$K$8,INDEX(Table_Invoice_details,1,),0))),0,INDEX(Table_Invoice_details,MATCH($C40&amp;Y$7,INDEX(Table_Invoice_details,,1),0),MATCH(INVOICES!$K$8,INDEX(Table_Invoice_details,1,),0)))</f>
        <v>0</v>
      </c>
      <c r="Z40" s="130"/>
    </row>
    <row r="41" spans="1:28" s="9" customFormat="1" x14ac:dyDescent="0.35">
      <c r="A41" s="132"/>
      <c r="B41" s="151" t="e">
        <f t="shared" si="10"/>
        <v>#N/A</v>
      </c>
      <c r="C41" s="152" t="str">
        <f>+INPUTS!C50</f>
        <v>SPARE3</v>
      </c>
      <c r="D41" s="46">
        <f>+INPUTS!H50</f>
        <v>0</v>
      </c>
      <c r="E41" s="132"/>
      <c r="F41" s="132"/>
      <c r="G41" s="130"/>
      <c r="H41" s="12">
        <f t="shared" si="12"/>
        <v>0</v>
      </c>
      <c r="I41" s="132"/>
      <c r="J41" s="164">
        <f>IF(ISNA(INDEX(Table_Invoice_details,MATCH($C41&amp;J$7,INDEX(Table_Invoice_details,,1),0),MATCH(INVOICES!$K$8,INDEX(Table_Invoice_details,1,),0))),0,INDEX(Table_Invoice_details,MATCH($C41&amp;J$7,INDEX(Table_Invoice_details,,1),0),MATCH(INVOICES!$K$8,INDEX(Table_Invoice_details,1,),0)))</f>
        <v>0</v>
      </c>
      <c r="K41" s="164">
        <f>IF(ISNA(INDEX(Table_Invoice_details,MATCH($C41&amp;K$7,INDEX(Table_Invoice_details,,1),0),MATCH(INVOICES!$K$8,INDEX(Table_Invoice_details,1,),0))),0,INDEX(Table_Invoice_details,MATCH($C41&amp;K$7,INDEX(Table_Invoice_details,,1),0),MATCH(INVOICES!$K$8,INDEX(Table_Invoice_details,1,),0)))</f>
        <v>0</v>
      </c>
      <c r="L41" s="164">
        <f>IF(ISNA(INDEX(Table_Invoice_details,MATCH($C41&amp;L$7,INDEX(Table_Invoice_details,,1),0),MATCH(INVOICES!$K$8,INDEX(Table_Invoice_details,1,),0))),0,INDEX(Table_Invoice_details,MATCH($C41&amp;L$7,INDEX(Table_Invoice_details,,1),0),MATCH(INVOICES!$K$8,INDEX(Table_Invoice_details,1,),0)))</f>
        <v>0</v>
      </c>
      <c r="M41" s="164">
        <f>IF(ISNA(INDEX(Table_Invoice_details,MATCH($C41&amp;M$7,INDEX(Table_Invoice_details,,1),0),MATCH(INVOICES!$K$8,INDEX(Table_Invoice_details,1,),0))),0,INDEX(Table_Invoice_details,MATCH($C41&amp;M$7,INDEX(Table_Invoice_details,,1),0),MATCH(INVOICES!$K$8,INDEX(Table_Invoice_details,1,),0)))</f>
        <v>0</v>
      </c>
      <c r="N41" s="164">
        <f>IF(ISNA(INDEX(Table_Invoice_details,MATCH($C41&amp;N$7,INDEX(Table_Invoice_details,,1),0),MATCH(INVOICES!$K$8,INDEX(Table_Invoice_details,1,),0))),0,INDEX(Table_Invoice_details,MATCH($C41&amp;N$7,INDEX(Table_Invoice_details,,1),0),MATCH(INVOICES!$K$8,INDEX(Table_Invoice_details,1,),0)))</f>
        <v>0</v>
      </c>
      <c r="O41" s="164">
        <f>IF(ISNA(INDEX(Table_Invoice_details,MATCH($C41&amp;O$7,INDEX(Table_Invoice_details,,1),0),MATCH(INVOICES!$K$8,INDEX(Table_Invoice_details,1,),0))),0,INDEX(Table_Invoice_details,MATCH($C41&amp;O$7,INDEX(Table_Invoice_details,,1),0),MATCH(INVOICES!$K$8,INDEX(Table_Invoice_details,1,),0)))</f>
        <v>0</v>
      </c>
      <c r="P41" s="164">
        <f>IF(ISNA(INDEX(Table_Invoice_details,MATCH($C41&amp;P$7,INDEX(Table_Invoice_details,,1),0),MATCH(INVOICES!$K$8,INDEX(Table_Invoice_details,1,),0))),0,INDEX(Table_Invoice_details,MATCH($C41&amp;P$7,INDEX(Table_Invoice_details,,1),0),MATCH(INVOICES!$K$8,INDEX(Table_Invoice_details,1,),0)))</f>
        <v>0</v>
      </c>
      <c r="Q41" s="164">
        <f>IF(ISNA(INDEX(Table_Invoice_details,MATCH($C41&amp;Q$7,INDEX(Table_Invoice_details,,1),0),MATCH(INVOICES!$K$8,INDEX(Table_Invoice_details,1,),0))),0,INDEX(Table_Invoice_details,MATCH($C41&amp;Q$7,INDEX(Table_Invoice_details,,1),0),MATCH(INVOICES!$K$8,INDEX(Table_Invoice_details,1,),0)))</f>
        <v>0</v>
      </c>
      <c r="R41" s="164">
        <f>IF(ISNA(INDEX(Table_Invoice_details,MATCH($C41&amp;R$7,INDEX(Table_Invoice_details,,1),0),MATCH(INVOICES!$K$8,INDEX(Table_Invoice_details,1,),0))),0,INDEX(Table_Invoice_details,MATCH($C41&amp;R$7,INDEX(Table_Invoice_details,,1),0),MATCH(INVOICES!$K$8,INDEX(Table_Invoice_details,1,),0)))</f>
        <v>0</v>
      </c>
      <c r="S41" s="164">
        <f>IF(ISNA(INDEX(Table_Invoice_details,MATCH($C41&amp;S$7,INDEX(Table_Invoice_details,,1),0),MATCH(INVOICES!$K$8,INDEX(Table_Invoice_details,1,),0))),0,INDEX(Table_Invoice_details,MATCH($C41&amp;S$7,INDEX(Table_Invoice_details,,1),0),MATCH(INVOICES!$K$8,INDEX(Table_Invoice_details,1,),0)))</f>
        <v>0</v>
      </c>
      <c r="T41" s="164">
        <f>IF(ISNA(INDEX(Table_Invoice_details,MATCH($C41&amp;T$7,INDEX(Table_Invoice_details,,1),0),MATCH(INVOICES!$K$8,INDEX(Table_Invoice_details,1,),0))),0,INDEX(Table_Invoice_details,MATCH($C41&amp;T$7,INDEX(Table_Invoice_details,,1),0),MATCH(INVOICES!$K$8,INDEX(Table_Invoice_details,1,),0)))</f>
        <v>0</v>
      </c>
      <c r="U41" s="164">
        <f>IF(ISNA(INDEX(Table_Invoice_details,MATCH($C41&amp;U$7,INDEX(Table_Invoice_details,,1),0),MATCH(INVOICES!$K$8,INDEX(Table_Invoice_details,1,),0))),0,INDEX(Table_Invoice_details,MATCH($C41&amp;U$7,INDEX(Table_Invoice_details,,1),0),MATCH(INVOICES!$K$8,INDEX(Table_Invoice_details,1,),0)))</f>
        <v>0</v>
      </c>
      <c r="V41" s="164">
        <f>IF(ISNA(INDEX(Table_Invoice_details,MATCH($C41&amp;V$7,INDEX(Table_Invoice_details,,1),0),MATCH(INVOICES!$K$8,INDEX(Table_Invoice_details,1,),0))),0,INDEX(Table_Invoice_details,MATCH($C41&amp;V$7,INDEX(Table_Invoice_details,,1),0),MATCH(INVOICES!$K$8,INDEX(Table_Invoice_details,1,),0)))</f>
        <v>0</v>
      </c>
      <c r="W41" s="164">
        <f>IF(ISNA(INDEX(Table_Invoice_details,MATCH($C41&amp;W$7,INDEX(Table_Invoice_details,,1),0),MATCH(INVOICES!$K$8,INDEX(Table_Invoice_details,1,),0))),0,INDEX(Table_Invoice_details,MATCH($C41&amp;W$7,INDEX(Table_Invoice_details,,1),0),MATCH(INVOICES!$K$8,INDEX(Table_Invoice_details,1,),0)))</f>
        <v>0</v>
      </c>
      <c r="X41" s="164">
        <f>IF(ISNA(INDEX(Table_Invoice_details,MATCH($C41&amp;X$7,INDEX(Table_Invoice_details,,1),0),MATCH(INVOICES!$K$8,INDEX(Table_Invoice_details,1,),0))),0,INDEX(Table_Invoice_details,MATCH($C41&amp;X$7,INDEX(Table_Invoice_details,,1),0),MATCH(INVOICES!$K$8,INDEX(Table_Invoice_details,1,),0)))</f>
        <v>0</v>
      </c>
      <c r="Y41" s="164">
        <f>IF(ISNA(INDEX(Table_Invoice_details,MATCH($C41&amp;Y$7,INDEX(Table_Invoice_details,,1),0),MATCH(INVOICES!$K$8,INDEX(Table_Invoice_details,1,),0))),0,INDEX(Table_Invoice_details,MATCH($C41&amp;Y$7,INDEX(Table_Invoice_details,,1),0),MATCH(INVOICES!$K$8,INDEX(Table_Invoice_details,1,),0)))</f>
        <v>0</v>
      </c>
      <c r="Z41" s="130"/>
    </row>
    <row r="42" spans="1:28" x14ac:dyDescent="0.35">
      <c r="A42" s="132"/>
      <c r="B42" s="151" t="e">
        <f t="shared" si="10"/>
        <v>#N/A</v>
      </c>
      <c r="C42" s="152" t="str">
        <f>+INPUTS!C51</f>
        <v>SPARE4</v>
      </c>
      <c r="D42" s="46">
        <f>+INPUTS!H51</f>
        <v>0</v>
      </c>
      <c r="E42" s="132"/>
      <c r="F42" s="132"/>
      <c r="G42" s="130"/>
      <c r="H42" s="12">
        <f t="shared" si="12"/>
        <v>0</v>
      </c>
      <c r="I42" s="132"/>
      <c r="J42" s="164">
        <f>IF(ISNA(INDEX(Table_Invoice_details,MATCH($C42&amp;J$7,INDEX(Table_Invoice_details,,1),0),MATCH(INVOICES!$K$8,INDEX(Table_Invoice_details,1,),0))),0,INDEX(Table_Invoice_details,MATCH($C42&amp;J$7,INDEX(Table_Invoice_details,,1),0),MATCH(INVOICES!$K$8,INDEX(Table_Invoice_details,1,),0)))</f>
        <v>0</v>
      </c>
      <c r="K42" s="164">
        <f>IF(ISNA(INDEX(Table_Invoice_details,MATCH($C42&amp;K$7,INDEX(Table_Invoice_details,,1),0),MATCH(INVOICES!$K$8,INDEX(Table_Invoice_details,1,),0))),0,INDEX(Table_Invoice_details,MATCH($C42&amp;K$7,INDEX(Table_Invoice_details,,1),0),MATCH(INVOICES!$K$8,INDEX(Table_Invoice_details,1,),0)))</f>
        <v>0</v>
      </c>
      <c r="L42" s="164">
        <f>IF(ISNA(INDEX(Table_Invoice_details,MATCH($C42&amp;L$7,INDEX(Table_Invoice_details,,1),0),MATCH(INVOICES!$K$8,INDEX(Table_Invoice_details,1,),0))),0,INDEX(Table_Invoice_details,MATCH($C42&amp;L$7,INDEX(Table_Invoice_details,,1),0),MATCH(INVOICES!$K$8,INDEX(Table_Invoice_details,1,),0)))</f>
        <v>0</v>
      </c>
      <c r="M42" s="164">
        <f>IF(ISNA(INDEX(Table_Invoice_details,MATCH($C42&amp;M$7,INDEX(Table_Invoice_details,,1),0),MATCH(INVOICES!$K$8,INDEX(Table_Invoice_details,1,),0))),0,INDEX(Table_Invoice_details,MATCH($C42&amp;M$7,INDEX(Table_Invoice_details,,1),0),MATCH(INVOICES!$K$8,INDEX(Table_Invoice_details,1,),0)))</f>
        <v>0</v>
      </c>
      <c r="N42" s="164">
        <f>IF(ISNA(INDEX(Table_Invoice_details,MATCH($C42&amp;N$7,INDEX(Table_Invoice_details,,1),0),MATCH(INVOICES!$K$8,INDEX(Table_Invoice_details,1,),0))),0,INDEX(Table_Invoice_details,MATCH($C42&amp;N$7,INDEX(Table_Invoice_details,,1),0),MATCH(INVOICES!$K$8,INDEX(Table_Invoice_details,1,),0)))</f>
        <v>0</v>
      </c>
      <c r="O42" s="164">
        <f>IF(ISNA(INDEX(Table_Invoice_details,MATCH($C42&amp;O$7,INDEX(Table_Invoice_details,,1),0),MATCH(INVOICES!$K$8,INDEX(Table_Invoice_details,1,),0))),0,INDEX(Table_Invoice_details,MATCH($C42&amp;O$7,INDEX(Table_Invoice_details,,1),0),MATCH(INVOICES!$K$8,INDEX(Table_Invoice_details,1,),0)))</f>
        <v>0</v>
      </c>
      <c r="P42" s="164">
        <f>IF(ISNA(INDEX(Table_Invoice_details,MATCH($C42&amp;P$7,INDEX(Table_Invoice_details,,1),0),MATCH(INVOICES!$K$8,INDEX(Table_Invoice_details,1,),0))),0,INDEX(Table_Invoice_details,MATCH($C42&amp;P$7,INDEX(Table_Invoice_details,,1),0),MATCH(INVOICES!$K$8,INDEX(Table_Invoice_details,1,),0)))</f>
        <v>0</v>
      </c>
      <c r="Q42" s="164">
        <f>IF(ISNA(INDEX(Table_Invoice_details,MATCH($C42&amp;Q$7,INDEX(Table_Invoice_details,,1),0),MATCH(INVOICES!$K$8,INDEX(Table_Invoice_details,1,),0))),0,INDEX(Table_Invoice_details,MATCH($C42&amp;Q$7,INDEX(Table_Invoice_details,,1),0),MATCH(INVOICES!$K$8,INDEX(Table_Invoice_details,1,),0)))</f>
        <v>0</v>
      </c>
      <c r="R42" s="164">
        <f>IF(ISNA(INDEX(Table_Invoice_details,MATCH($C42&amp;R$7,INDEX(Table_Invoice_details,,1),0),MATCH(INVOICES!$K$8,INDEX(Table_Invoice_details,1,),0))),0,INDEX(Table_Invoice_details,MATCH($C42&amp;R$7,INDEX(Table_Invoice_details,,1),0),MATCH(INVOICES!$K$8,INDEX(Table_Invoice_details,1,),0)))</f>
        <v>0</v>
      </c>
      <c r="S42" s="164">
        <f>IF(ISNA(INDEX(Table_Invoice_details,MATCH($C42&amp;S$7,INDEX(Table_Invoice_details,,1),0),MATCH(INVOICES!$K$8,INDEX(Table_Invoice_details,1,),0))),0,INDEX(Table_Invoice_details,MATCH($C42&amp;S$7,INDEX(Table_Invoice_details,,1),0),MATCH(INVOICES!$K$8,INDEX(Table_Invoice_details,1,),0)))</f>
        <v>0</v>
      </c>
      <c r="T42" s="164">
        <f>IF(ISNA(INDEX(Table_Invoice_details,MATCH($C42&amp;T$7,INDEX(Table_Invoice_details,,1),0),MATCH(INVOICES!$K$8,INDEX(Table_Invoice_details,1,),0))),0,INDEX(Table_Invoice_details,MATCH($C42&amp;T$7,INDEX(Table_Invoice_details,,1),0),MATCH(INVOICES!$K$8,INDEX(Table_Invoice_details,1,),0)))</f>
        <v>0</v>
      </c>
      <c r="U42" s="164">
        <f>IF(ISNA(INDEX(Table_Invoice_details,MATCH($C42&amp;U$7,INDEX(Table_Invoice_details,,1),0),MATCH(INVOICES!$K$8,INDEX(Table_Invoice_details,1,),0))),0,INDEX(Table_Invoice_details,MATCH($C42&amp;U$7,INDEX(Table_Invoice_details,,1),0),MATCH(INVOICES!$K$8,INDEX(Table_Invoice_details,1,),0)))</f>
        <v>0</v>
      </c>
      <c r="V42" s="164">
        <f>IF(ISNA(INDEX(Table_Invoice_details,MATCH($C42&amp;V$7,INDEX(Table_Invoice_details,,1),0),MATCH(INVOICES!$K$8,INDEX(Table_Invoice_details,1,),0))),0,INDEX(Table_Invoice_details,MATCH($C42&amp;V$7,INDEX(Table_Invoice_details,,1),0),MATCH(INVOICES!$K$8,INDEX(Table_Invoice_details,1,),0)))</f>
        <v>0</v>
      </c>
      <c r="W42" s="164">
        <f>IF(ISNA(INDEX(Table_Invoice_details,MATCH($C42&amp;W$7,INDEX(Table_Invoice_details,,1),0),MATCH(INVOICES!$K$8,INDEX(Table_Invoice_details,1,),0))),0,INDEX(Table_Invoice_details,MATCH($C42&amp;W$7,INDEX(Table_Invoice_details,,1),0),MATCH(INVOICES!$K$8,INDEX(Table_Invoice_details,1,),0)))</f>
        <v>0</v>
      </c>
      <c r="X42" s="164">
        <f>IF(ISNA(INDEX(Table_Invoice_details,MATCH($C42&amp;X$7,INDEX(Table_Invoice_details,,1),0),MATCH(INVOICES!$K$8,INDEX(Table_Invoice_details,1,),0))),0,INDEX(Table_Invoice_details,MATCH($C42&amp;X$7,INDEX(Table_Invoice_details,,1),0),MATCH(INVOICES!$K$8,INDEX(Table_Invoice_details,1,),0)))</f>
        <v>0</v>
      </c>
      <c r="Y42" s="164">
        <f>IF(ISNA(INDEX(Table_Invoice_details,MATCH($C42&amp;Y$7,INDEX(Table_Invoice_details,,1),0),MATCH(INVOICES!$K$8,INDEX(Table_Invoice_details,1,),0))),0,INDEX(Table_Invoice_details,MATCH($C42&amp;Y$7,INDEX(Table_Invoice_details,,1),0),MATCH(INVOICES!$K$8,INDEX(Table_Invoice_details,1,),0)))</f>
        <v>0</v>
      </c>
      <c r="Z42" s="130"/>
    </row>
    <row r="43" spans="1:28" s="9" customFormat="1" ht="13.5" thickBot="1" x14ac:dyDescent="0.35">
      <c r="A43" s="138"/>
      <c r="B43" s="138"/>
      <c r="C43" s="138"/>
      <c r="D43" s="138"/>
      <c r="E43" s="138"/>
      <c r="F43" s="138"/>
      <c r="G43" s="139"/>
      <c r="H43" s="47">
        <f>SUM(H28:H41)</f>
        <v>0</v>
      </c>
      <c r="I43" s="132"/>
      <c r="J43" s="47">
        <f>SUM(J28:J41)</f>
        <v>0</v>
      </c>
      <c r="K43" s="47">
        <f t="shared" ref="K43:Y43" si="13">SUM(K28:K41)</f>
        <v>0</v>
      </c>
      <c r="L43" s="47">
        <f t="shared" si="13"/>
        <v>0</v>
      </c>
      <c r="M43" s="47">
        <f t="shared" si="13"/>
        <v>0</v>
      </c>
      <c r="N43" s="47">
        <f t="shared" si="13"/>
        <v>0</v>
      </c>
      <c r="O43" s="47">
        <f t="shared" si="13"/>
        <v>0</v>
      </c>
      <c r="P43" s="47">
        <f t="shared" si="13"/>
        <v>0</v>
      </c>
      <c r="Q43" s="47">
        <f t="shared" si="13"/>
        <v>0</v>
      </c>
      <c r="R43" s="47">
        <f t="shared" si="13"/>
        <v>0</v>
      </c>
      <c r="S43" s="47">
        <f t="shared" si="13"/>
        <v>0</v>
      </c>
      <c r="T43" s="47">
        <f t="shared" si="13"/>
        <v>0</v>
      </c>
      <c r="U43" s="47">
        <f t="shared" si="13"/>
        <v>0</v>
      </c>
      <c r="V43" s="47">
        <f t="shared" si="13"/>
        <v>0</v>
      </c>
      <c r="W43" s="47">
        <f t="shared" si="13"/>
        <v>0</v>
      </c>
      <c r="X43" s="47">
        <f t="shared" si="13"/>
        <v>0</v>
      </c>
      <c r="Y43" s="47">
        <f t="shared" si="13"/>
        <v>0</v>
      </c>
      <c r="Z43" s="131"/>
      <c r="AA43" s="11"/>
      <c r="AB43" s="11"/>
    </row>
    <row r="44" spans="1:28" s="9" customFormat="1" ht="13.5" thickTop="1" x14ac:dyDescent="0.3">
      <c r="A44" s="131"/>
      <c r="B44" s="131"/>
      <c r="C44" s="131"/>
      <c r="D44" s="131"/>
      <c r="E44" s="131"/>
      <c r="F44" s="131"/>
      <c r="G44" s="131"/>
      <c r="H44" s="131"/>
      <c r="I44" s="131"/>
      <c r="J44" s="137"/>
      <c r="K44" s="137"/>
      <c r="L44" s="137"/>
      <c r="M44" s="137"/>
      <c r="N44" s="137"/>
      <c r="O44" s="137"/>
      <c r="P44" s="137"/>
      <c r="Q44" s="137"/>
      <c r="R44" s="137"/>
      <c r="S44" s="137"/>
      <c r="T44" s="137"/>
      <c r="U44" s="137"/>
      <c r="V44" s="137"/>
      <c r="W44" s="137"/>
      <c r="X44" s="137"/>
      <c r="Y44" s="137"/>
      <c r="Z44" s="131"/>
      <c r="AA44" s="11"/>
      <c r="AB44" s="11"/>
    </row>
    <row r="45" spans="1:28" x14ac:dyDescent="0.35">
      <c r="A45" s="131"/>
      <c r="B45" s="131"/>
      <c r="C45" s="131"/>
      <c r="D45" s="131"/>
      <c r="E45" s="131"/>
      <c r="F45" s="131"/>
      <c r="G45" s="131"/>
      <c r="H45" s="131"/>
      <c r="I45" s="131"/>
      <c r="J45" s="137"/>
      <c r="K45" s="137"/>
      <c r="L45" s="137"/>
      <c r="M45" s="137"/>
      <c r="N45" s="137"/>
      <c r="O45" s="137"/>
      <c r="P45" s="137"/>
      <c r="Q45" s="137"/>
      <c r="R45" s="137"/>
      <c r="S45" s="137"/>
      <c r="T45" s="137"/>
      <c r="U45" s="137"/>
      <c r="V45" s="137"/>
      <c r="W45" s="137"/>
      <c r="X45" s="137"/>
      <c r="Y45" s="137"/>
      <c r="Z45" s="131"/>
    </row>
    <row r="46" spans="1:28" s="8" customFormat="1" x14ac:dyDescent="0.35">
      <c r="A46" s="132"/>
      <c r="B46" s="132" t="s">
        <v>30</v>
      </c>
      <c r="C46" s="132"/>
      <c r="D46" s="132"/>
      <c r="E46" s="132"/>
      <c r="F46" s="132"/>
      <c r="G46" s="133"/>
      <c r="H46" s="130">
        <f>SUM(J46:Y46)</f>
        <v>0</v>
      </c>
      <c r="I46" s="130"/>
      <c r="J46" s="130">
        <f>+J25+J43</f>
        <v>0</v>
      </c>
      <c r="K46" s="130">
        <f t="shared" ref="K46:Y46" si="14">+K25+K43</f>
        <v>0</v>
      </c>
      <c r="L46" s="130">
        <f t="shared" si="14"/>
        <v>0</v>
      </c>
      <c r="M46" s="130">
        <f t="shared" si="14"/>
        <v>0</v>
      </c>
      <c r="N46" s="130">
        <f t="shared" si="14"/>
        <v>0</v>
      </c>
      <c r="O46" s="130">
        <f t="shared" si="14"/>
        <v>0</v>
      </c>
      <c r="P46" s="130">
        <f t="shared" si="14"/>
        <v>0</v>
      </c>
      <c r="Q46" s="130">
        <f t="shared" si="14"/>
        <v>0</v>
      </c>
      <c r="R46" s="130">
        <f t="shared" si="14"/>
        <v>0</v>
      </c>
      <c r="S46" s="130">
        <f t="shared" si="14"/>
        <v>0</v>
      </c>
      <c r="T46" s="130">
        <f t="shared" si="14"/>
        <v>0</v>
      </c>
      <c r="U46" s="130">
        <f t="shared" si="14"/>
        <v>0</v>
      </c>
      <c r="V46" s="130">
        <f t="shared" si="14"/>
        <v>0</v>
      </c>
      <c r="W46" s="130">
        <f t="shared" si="14"/>
        <v>0</v>
      </c>
      <c r="X46" s="130">
        <f t="shared" si="14"/>
        <v>0</v>
      </c>
      <c r="Y46" s="130">
        <f t="shared" si="14"/>
        <v>0</v>
      </c>
      <c r="Z46" s="130"/>
    </row>
    <row r="47" spans="1:28" ht="16" thickBot="1" x14ac:dyDescent="0.4">
      <c r="A47" s="131"/>
      <c r="B47" s="140" t="s">
        <v>128</v>
      </c>
      <c r="C47" s="138"/>
      <c r="D47" s="140"/>
      <c r="E47" s="140"/>
      <c r="F47" s="140"/>
      <c r="G47" s="133"/>
      <c r="H47" s="153"/>
      <c r="I47" s="130"/>
      <c r="J47" s="165">
        <f>+J46</f>
        <v>0</v>
      </c>
      <c r="K47" s="165">
        <f>+J47+K46</f>
        <v>0</v>
      </c>
      <c r="L47" s="165">
        <f t="shared" ref="L47:Y47" si="15">+K47+L46</f>
        <v>0</v>
      </c>
      <c r="M47" s="165">
        <f t="shared" si="15"/>
        <v>0</v>
      </c>
      <c r="N47" s="165">
        <f t="shared" si="15"/>
        <v>0</v>
      </c>
      <c r="O47" s="165">
        <f t="shared" si="15"/>
        <v>0</v>
      </c>
      <c r="P47" s="165">
        <f t="shared" si="15"/>
        <v>0</v>
      </c>
      <c r="Q47" s="165">
        <f t="shared" si="15"/>
        <v>0</v>
      </c>
      <c r="R47" s="165">
        <f t="shared" si="15"/>
        <v>0</v>
      </c>
      <c r="S47" s="165">
        <f t="shared" si="15"/>
        <v>0</v>
      </c>
      <c r="T47" s="165">
        <f t="shared" si="15"/>
        <v>0</v>
      </c>
      <c r="U47" s="165">
        <f t="shared" si="15"/>
        <v>0</v>
      </c>
      <c r="V47" s="165">
        <f t="shared" si="15"/>
        <v>0</v>
      </c>
      <c r="W47" s="165">
        <f t="shared" si="15"/>
        <v>0</v>
      </c>
      <c r="X47" s="165">
        <f t="shared" si="15"/>
        <v>0</v>
      </c>
      <c r="Y47" s="165">
        <f t="shared" si="15"/>
        <v>0</v>
      </c>
      <c r="Z47" s="135"/>
    </row>
    <row r="48" spans="1:28" ht="16" thickTop="1" x14ac:dyDescent="0.35">
      <c r="A48" s="130"/>
      <c r="B48" s="131"/>
      <c r="C48" s="130"/>
      <c r="D48" s="130"/>
      <c r="E48" s="130"/>
      <c r="F48" s="130"/>
      <c r="G48" s="133"/>
      <c r="H48" s="133"/>
      <c r="I48" s="133"/>
      <c r="J48" s="42"/>
      <c r="K48" s="43"/>
      <c r="L48" s="43"/>
      <c r="M48" s="43"/>
      <c r="N48" s="43"/>
      <c r="O48" s="43"/>
      <c r="P48" s="43"/>
      <c r="Q48" s="43"/>
      <c r="R48" s="43"/>
      <c r="S48" s="43"/>
      <c r="T48" s="43"/>
      <c r="U48" s="43"/>
      <c r="V48" s="43"/>
      <c r="W48" s="43"/>
      <c r="X48" s="43"/>
      <c r="Y48" s="43"/>
      <c r="Z48" s="130"/>
    </row>
    <row r="49" spans="7:18" x14ac:dyDescent="0.35">
      <c r="G49" s="11"/>
    </row>
    <row r="51" spans="7:18" x14ac:dyDescent="0.35">
      <c r="L51" s="17"/>
      <c r="M51" s="17"/>
      <c r="N51" s="17"/>
      <c r="O51" s="17"/>
      <c r="P51" s="17"/>
      <c r="Q51" s="17"/>
      <c r="R51" s="17"/>
    </row>
    <row r="52" spans="7:18" x14ac:dyDescent="0.35">
      <c r="J52" s="17"/>
      <c r="K52" s="17"/>
      <c r="L52" s="17"/>
      <c r="M52" s="17"/>
      <c r="N52" s="17"/>
      <c r="O52" s="17"/>
      <c r="P52" s="17"/>
    </row>
  </sheetData>
  <sheetProtection sheet="1" objects="1" scenarios="1" selectLockedCells="1" selectUnlockedCells="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1" tint="0.499984740745262"/>
  </sheetPr>
  <dimension ref="B2:AD64"/>
  <sheetViews>
    <sheetView showGridLines="0" topLeftCell="B1" zoomScale="70" zoomScaleNormal="70" workbookViewId="0">
      <selection activeCell="L59" sqref="L59"/>
    </sheetView>
  </sheetViews>
  <sheetFormatPr defaultColWidth="11.07421875" defaultRowHeight="15.5" x14ac:dyDescent="0.35"/>
  <cols>
    <col min="1" max="1" width="2.07421875" customWidth="1"/>
    <col min="2" max="3" width="2.69140625" customWidth="1"/>
    <col min="4" max="4" width="6.53515625" customWidth="1"/>
    <col min="5" max="5" width="62.53515625" customWidth="1"/>
    <col min="6" max="6" width="4.07421875" customWidth="1"/>
    <col min="7" max="7" width="15.69140625" customWidth="1"/>
    <col min="8" max="8" width="6.3046875" customWidth="1"/>
    <col min="9" max="9" width="16.07421875" customWidth="1"/>
    <col min="10" max="10" width="6.3046875" customWidth="1"/>
    <col min="11" max="26" width="14.3046875" customWidth="1"/>
    <col min="28" max="28" width="13.07421875" customWidth="1"/>
  </cols>
  <sheetData>
    <row r="2" spans="2:30" ht="26.15" customHeight="1" thickBot="1" x14ac:dyDescent="0.45">
      <c r="B2" s="48" t="s">
        <v>164</v>
      </c>
      <c r="C2" s="48"/>
      <c r="D2" s="49"/>
      <c r="E2" s="48"/>
      <c r="F2" s="48"/>
      <c r="G2" s="48" t="s">
        <v>36</v>
      </c>
      <c r="H2" s="48"/>
      <c r="I2" s="50">
        <f ca="1">TODAY()</f>
        <v>46014</v>
      </c>
      <c r="J2" s="48"/>
      <c r="K2" s="48"/>
      <c r="L2" s="48"/>
      <c r="M2" s="48"/>
      <c r="N2" s="48"/>
      <c r="O2" s="48"/>
      <c r="P2" s="48"/>
      <c r="Q2" s="48"/>
      <c r="R2" s="48"/>
      <c r="S2" s="48"/>
      <c r="T2" s="48"/>
      <c r="U2" s="48"/>
      <c r="V2" s="48"/>
      <c r="W2" s="48"/>
      <c r="X2" s="48"/>
      <c r="Y2" s="48"/>
      <c r="Z2" s="48"/>
      <c r="AA2" s="3"/>
      <c r="AB2" s="3"/>
      <c r="AC2" s="3"/>
      <c r="AD2" s="3"/>
    </row>
    <row r="3" spans="2:30" x14ac:dyDescent="0.35">
      <c r="I3" s="52">
        <f ca="1">EOMONTH(I2,0)</f>
        <v>46022</v>
      </c>
    </row>
    <row r="4" spans="2:30" x14ac:dyDescent="0.35">
      <c r="B4" s="29" t="s">
        <v>117</v>
      </c>
      <c r="C4" s="29"/>
      <c r="D4" s="32"/>
      <c r="E4" s="44"/>
      <c r="K4">
        <v>1</v>
      </c>
      <c r="L4">
        <f>+K4+1</f>
        <v>2</v>
      </c>
      <c r="M4">
        <f t="shared" ref="M4:Z4" si="0">+L4+1</f>
        <v>3</v>
      </c>
      <c r="N4">
        <f t="shared" si="0"/>
        <v>4</v>
      </c>
      <c r="O4">
        <f t="shared" si="0"/>
        <v>5</v>
      </c>
      <c r="P4">
        <f t="shared" si="0"/>
        <v>6</v>
      </c>
      <c r="Q4">
        <f t="shared" si="0"/>
        <v>7</v>
      </c>
      <c r="R4">
        <f t="shared" si="0"/>
        <v>8</v>
      </c>
      <c r="S4">
        <f t="shared" si="0"/>
        <v>9</v>
      </c>
      <c r="T4">
        <f t="shared" si="0"/>
        <v>10</v>
      </c>
      <c r="U4">
        <f t="shared" si="0"/>
        <v>11</v>
      </c>
      <c r="V4">
        <f t="shared" si="0"/>
        <v>12</v>
      </c>
      <c r="W4">
        <f t="shared" si="0"/>
        <v>13</v>
      </c>
      <c r="X4">
        <f t="shared" si="0"/>
        <v>14</v>
      </c>
      <c r="Y4">
        <f t="shared" si="0"/>
        <v>15</v>
      </c>
      <c r="Z4">
        <f t="shared" si="0"/>
        <v>16</v>
      </c>
    </row>
    <row r="5" spans="2:30" x14ac:dyDescent="0.35">
      <c r="B5" s="30" t="s">
        <v>119</v>
      </c>
      <c r="C5" s="30"/>
      <c r="D5" s="33"/>
      <c r="E5" s="45" t="s">
        <v>120</v>
      </c>
      <c r="F5" s="2"/>
      <c r="G5" s="2"/>
      <c r="H5" s="2"/>
      <c r="I5" s="2"/>
      <c r="J5" s="2"/>
      <c r="K5" s="28" t="e">
        <f>EOMONTH(INPUTS!P10,0)</f>
        <v>#N/A</v>
      </c>
      <c r="L5" s="28" t="e">
        <f>EOMONTH(K5,1)</f>
        <v>#N/A</v>
      </c>
      <c r="M5" s="28" t="e">
        <f t="shared" ref="M5:Z5" si="1">EOMONTH(L5,1)</f>
        <v>#N/A</v>
      </c>
      <c r="N5" s="28" t="e">
        <f t="shared" si="1"/>
        <v>#N/A</v>
      </c>
      <c r="O5" s="28" t="e">
        <f t="shared" si="1"/>
        <v>#N/A</v>
      </c>
      <c r="P5" s="28" t="e">
        <f t="shared" si="1"/>
        <v>#N/A</v>
      </c>
      <c r="Q5" s="28" t="e">
        <f t="shared" si="1"/>
        <v>#N/A</v>
      </c>
      <c r="R5" s="28" t="e">
        <f t="shared" si="1"/>
        <v>#N/A</v>
      </c>
      <c r="S5" s="28" t="e">
        <f t="shared" si="1"/>
        <v>#N/A</v>
      </c>
      <c r="T5" s="28" t="e">
        <f t="shared" si="1"/>
        <v>#N/A</v>
      </c>
      <c r="U5" s="28" t="e">
        <f t="shared" si="1"/>
        <v>#N/A</v>
      </c>
      <c r="V5" s="28" t="e">
        <f t="shared" si="1"/>
        <v>#N/A</v>
      </c>
      <c r="W5" s="28" t="e">
        <f t="shared" si="1"/>
        <v>#N/A</v>
      </c>
      <c r="X5" s="28" t="e">
        <f t="shared" si="1"/>
        <v>#N/A</v>
      </c>
      <c r="Y5" s="28" t="e">
        <f t="shared" si="1"/>
        <v>#N/A</v>
      </c>
      <c r="Z5" s="28" t="e">
        <f t="shared" si="1"/>
        <v>#N/A</v>
      </c>
    </row>
    <row r="6" spans="2:30" x14ac:dyDescent="0.35">
      <c r="B6" s="29" t="s">
        <v>121</v>
      </c>
      <c r="C6" s="29"/>
      <c r="D6" s="32"/>
      <c r="E6" s="44" t="s">
        <v>118</v>
      </c>
      <c r="K6" t="e">
        <f>YEAR(K5)</f>
        <v>#N/A</v>
      </c>
      <c r="L6" t="e">
        <f t="shared" ref="L6:Z6" si="2">YEAR(L5)</f>
        <v>#N/A</v>
      </c>
      <c r="M6" t="e">
        <f t="shared" si="2"/>
        <v>#N/A</v>
      </c>
      <c r="N6" t="e">
        <f t="shared" si="2"/>
        <v>#N/A</v>
      </c>
      <c r="O6" t="e">
        <f t="shared" si="2"/>
        <v>#N/A</v>
      </c>
      <c r="P6" t="e">
        <f t="shared" si="2"/>
        <v>#N/A</v>
      </c>
      <c r="Q6" t="e">
        <f t="shared" si="2"/>
        <v>#N/A</v>
      </c>
      <c r="R6" t="e">
        <f t="shared" si="2"/>
        <v>#N/A</v>
      </c>
      <c r="S6" t="e">
        <f t="shared" si="2"/>
        <v>#N/A</v>
      </c>
      <c r="T6" t="e">
        <f t="shared" si="2"/>
        <v>#N/A</v>
      </c>
      <c r="U6" t="e">
        <f t="shared" si="2"/>
        <v>#N/A</v>
      </c>
      <c r="V6" t="e">
        <f t="shared" si="2"/>
        <v>#N/A</v>
      </c>
      <c r="W6" t="e">
        <f t="shared" si="2"/>
        <v>#N/A</v>
      </c>
      <c r="X6" t="e">
        <f t="shared" si="2"/>
        <v>#N/A</v>
      </c>
      <c r="Y6" t="e">
        <f t="shared" si="2"/>
        <v>#N/A</v>
      </c>
      <c r="Z6" t="e">
        <f t="shared" si="2"/>
        <v>#N/A</v>
      </c>
    </row>
    <row r="7" spans="2:30" x14ac:dyDescent="0.35">
      <c r="B7" s="29" t="s">
        <v>122</v>
      </c>
      <c r="C7" s="29"/>
      <c r="D7" s="32"/>
      <c r="E7" s="44" t="s">
        <v>118</v>
      </c>
      <c r="K7" t="e">
        <f>NETWORKDAYS(EOMONTH(K5,-1)+1,K5,Holidays)</f>
        <v>#N/A</v>
      </c>
      <c r="L7" t="e">
        <f t="shared" ref="L7:Z7" si="3">NETWORKDAYS(EOMONTH(L5,-1)+1,L5,Holidays)</f>
        <v>#N/A</v>
      </c>
      <c r="M7" t="e">
        <f t="shared" si="3"/>
        <v>#N/A</v>
      </c>
      <c r="N7" t="e">
        <f t="shared" si="3"/>
        <v>#N/A</v>
      </c>
      <c r="O7" t="e">
        <f t="shared" si="3"/>
        <v>#N/A</v>
      </c>
      <c r="P7" t="e">
        <f t="shared" si="3"/>
        <v>#N/A</v>
      </c>
      <c r="Q7" t="e">
        <f t="shared" si="3"/>
        <v>#N/A</v>
      </c>
      <c r="R7" t="e">
        <f t="shared" si="3"/>
        <v>#N/A</v>
      </c>
      <c r="S7" t="e">
        <f t="shared" si="3"/>
        <v>#N/A</v>
      </c>
      <c r="T7" t="e">
        <f t="shared" si="3"/>
        <v>#N/A</v>
      </c>
      <c r="U7" t="e">
        <f t="shared" si="3"/>
        <v>#N/A</v>
      </c>
      <c r="V7" t="e">
        <f t="shared" si="3"/>
        <v>#N/A</v>
      </c>
      <c r="W7" t="e">
        <f t="shared" si="3"/>
        <v>#N/A</v>
      </c>
      <c r="X7" t="e">
        <f t="shared" si="3"/>
        <v>#N/A</v>
      </c>
      <c r="Y7" t="e">
        <f t="shared" si="3"/>
        <v>#N/A</v>
      </c>
      <c r="Z7" t="e">
        <f t="shared" si="3"/>
        <v>#N/A</v>
      </c>
    </row>
    <row r="8" spans="2:30" x14ac:dyDescent="0.35">
      <c r="B8" s="29" t="s">
        <v>123</v>
      </c>
      <c r="C8" s="29"/>
      <c r="D8" s="32"/>
      <c r="E8" s="44" t="s">
        <v>118</v>
      </c>
      <c r="K8">
        <f>+ACTUAL!J10</f>
        <v>0</v>
      </c>
      <c r="L8">
        <f>+ACTUAL!K10</f>
        <v>0</v>
      </c>
      <c r="M8">
        <f>+ACTUAL!L10</f>
        <v>0</v>
      </c>
      <c r="N8">
        <f>+ACTUAL!M10</f>
        <v>0</v>
      </c>
      <c r="O8">
        <f>+ACTUAL!N10</f>
        <v>0</v>
      </c>
      <c r="P8">
        <f>+ACTUAL!O10</f>
        <v>0</v>
      </c>
      <c r="Q8">
        <f>+ACTUAL!P10</f>
        <v>0</v>
      </c>
      <c r="R8">
        <f>+ACTUAL!Q10</f>
        <v>0</v>
      </c>
      <c r="S8">
        <f>+ACTUAL!R10</f>
        <v>0</v>
      </c>
      <c r="T8">
        <f>+ACTUAL!S10</f>
        <v>0</v>
      </c>
      <c r="U8">
        <f>+ACTUAL!T10</f>
        <v>0</v>
      </c>
      <c r="V8">
        <f>+ACTUAL!U10</f>
        <v>0</v>
      </c>
      <c r="W8">
        <f>+ACTUAL!V10</f>
        <v>0</v>
      </c>
      <c r="X8">
        <f>+ACTUAL!W10</f>
        <v>0</v>
      </c>
      <c r="Y8">
        <f>+ACTUAL!X10</f>
        <v>0</v>
      </c>
      <c r="Z8">
        <f>+ACTUAL!Y10</f>
        <v>0</v>
      </c>
    </row>
    <row r="9" spans="2:30" ht="13.5" customHeight="1" thickBot="1" x14ac:dyDescent="0.45">
      <c r="B9" s="54" t="s">
        <v>165</v>
      </c>
      <c r="C9" s="48"/>
      <c r="D9" s="49"/>
      <c r="E9" s="48"/>
      <c r="F9" s="48"/>
      <c r="G9" s="48"/>
      <c r="H9" s="48"/>
      <c r="I9" s="50"/>
      <c r="J9" s="48"/>
      <c r="K9" s="48"/>
      <c r="L9" s="48"/>
      <c r="M9" s="48"/>
      <c r="N9" s="48"/>
      <c r="O9" s="48"/>
      <c r="P9" s="48"/>
      <c r="Q9" s="48"/>
      <c r="R9" s="48"/>
      <c r="S9" s="48"/>
      <c r="T9" s="48"/>
      <c r="U9" s="48"/>
      <c r="V9" s="48"/>
      <c r="W9" s="48"/>
      <c r="X9" s="48"/>
      <c r="Y9" s="48"/>
      <c r="Z9" s="48"/>
      <c r="AA9" s="3"/>
      <c r="AB9" s="3"/>
      <c r="AC9" s="3"/>
      <c r="AD9" s="3"/>
    </row>
    <row r="10" spans="2:30" x14ac:dyDescent="0.35">
      <c r="B10" s="8" t="s">
        <v>37</v>
      </c>
      <c r="C10" s="8"/>
    </row>
    <row r="11" spans="2:30" x14ac:dyDescent="0.35">
      <c r="C11" s="21" t="str">
        <f>+INPUTS!$D21</f>
        <v>Business Case Management</v>
      </c>
      <c r="G11" s="55">
        <f>+Z11</f>
        <v>0</v>
      </c>
      <c r="K11" s="56">
        <f>+BUDGET!I15</f>
        <v>0</v>
      </c>
      <c r="L11" s="56">
        <f>+K11+BUDGET!J15</f>
        <v>0</v>
      </c>
      <c r="M11" s="56">
        <f>+L11+BUDGET!K15</f>
        <v>0</v>
      </c>
      <c r="N11" s="56">
        <f>+M11+BUDGET!L15</f>
        <v>0</v>
      </c>
      <c r="O11" s="56">
        <f>+N11+BUDGET!M15</f>
        <v>0</v>
      </c>
      <c r="P11" s="56">
        <f>+O11+BUDGET!N15</f>
        <v>0</v>
      </c>
      <c r="Q11" s="56">
        <f>+P11+BUDGET!O15</f>
        <v>0</v>
      </c>
      <c r="R11" s="56">
        <f>+Q11+BUDGET!P15</f>
        <v>0</v>
      </c>
      <c r="S11" s="56">
        <f>+R11+BUDGET!Q15</f>
        <v>0</v>
      </c>
      <c r="T11" s="56">
        <f>+S11+BUDGET!R15</f>
        <v>0</v>
      </c>
      <c r="U11" s="56">
        <f>+T11+BUDGET!S15</f>
        <v>0</v>
      </c>
      <c r="V11" s="56">
        <f>+U11+BUDGET!T15</f>
        <v>0</v>
      </c>
      <c r="W11" s="56">
        <f>+V11+BUDGET!U15</f>
        <v>0</v>
      </c>
      <c r="X11" s="56">
        <f>+W11+BUDGET!V15</f>
        <v>0</v>
      </c>
      <c r="Y11" s="56">
        <f>+X11+BUDGET!W15</f>
        <v>0</v>
      </c>
      <c r="Z11" s="56">
        <f>+Y11+BUDGET!X15</f>
        <v>0</v>
      </c>
      <c r="AB11" s="55"/>
    </row>
    <row r="12" spans="2:30" x14ac:dyDescent="0.35">
      <c r="C12" s="21">
        <f>+INPUTS!$D22</f>
        <v>0</v>
      </c>
      <c r="G12" s="55">
        <f t="shared" ref="G12:G33" si="4">+Z12</f>
        <v>0</v>
      </c>
      <c r="K12" s="56">
        <f>+BUDGET!I16</f>
        <v>0</v>
      </c>
      <c r="L12" s="56">
        <f>+K12+BUDGET!J16</f>
        <v>0</v>
      </c>
      <c r="M12" s="56">
        <f>+L12+BUDGET!K16</f>
        <v>0</v>
      </c>
      <c r="N12" s="56">
        <f>+M12+BUDGET!L16</f>
        <v>0</v>
      </c>
      <c r="O12" s="56">
        <f>+N12+BUDGET!M16</f>
        <v>0</v>
      </c>
      <c r="P12" s="56">
        <f>+O12+BUDGET!N16</f>
        <v>0</v>
      </c>
      <c r="Q12" s="56">
        <f>+P12+BUDGET!O16</f>
        <v>0</v>
      </c>
      <c r="R12" s="56">
        <f>+Q12+BUDGET!P16</f>
        <v>0</v>
      </c>
      <c r="S12" s="56">
        <f>+R12+BUDGET!Q16</f>
        <v>0</v>
      </c>
      <c r="T12" s="56">
        <f>+S12+BUDGET!R16</f>
        <v>0</v>
      </c>
      <c r="U12" s="56">
        <f>+T12+BUDGET!S16</f>
        <v>0</v>
      </c>
      <c r="V12" s="56">
        <f>+U12+BUDGET!T16</f>
        <v>0</v>
      </c>
      <c r="W12" s="56">
        <f>+V12+BUDGET!U16</f>
        <v>0</v>
      </c>
      <c r="X12" s="56">
        <f>+W12+BUDGET!V16</f>
        <v>0</v>
      </c>
      <c r="Y12" s="56">
        <f>+X12+BUDGET!W16</f>
        <v>0</v>
      </c>
      <c r="Z12" s="56">
        <f>+Y12+BUDGET!X16</f>
        <v>0</v>
      </c>
      <c r="AB12" s="55"/>
    </row>
    <row r="13" spans="2:30" x14ac:dyDescent="0.35">
      <c r="C13" s="21">
        <f>+INPUTS!$D23</f>
        <v>0</v>
      </c>
      <c r="G13" s="55">
        <f t="shared" si="4"/>
        <v>0</v>
      </c>
      <c r="K13" s="56">
        <f>+BUDGET!I17</f>
        <v>0</v>
      </c>
      <c r="L13" s="56">
        <f>+K13+BUDGET!J17</f>
        <v>0</v>
      </c>
      <c r="M13" s="56">
        <f>+L13+BUDGET!K17</f>
        <v>0</v>
      </c>
      <c r="N13" s="56">
        <f>+M13+BUDGET!L17</f>
        <v>0</v>
      </c>
      <c r="O13" s="56">
        <f>+N13+BUDGET!M17</f>
        <v>0</v>
      </c>
      <c r="P13" s="56">
        <f>+O13+BUDGET!N17</f>
        <v>0</v>
      </c>
      <c r="Q13" s="56">
        <f>+P13+BUDGET!O17</f>
        <v>0</v>
      </c>
      <c r="R13" s="56">
        <f>+Q13+BUDGET!P17</f>
        <v>0</v>
      </c>
      <c r="S13" s="56">
        <f>+R13+BUDGET!Q17</f>
        <v>0</v>
      </c>
      <c r="T13" s="56">
        <f>+S13+BUDGET!R17</f>
        <v>0</v>
      </c>
      <c r="U13" s="56">
        <f>+T13+BUDGET!S17</f>
        <v>0</v>
      </c>
      <c r="V13" s="56">
        <f>+U13+BUDGET!T17</f>
        <v>0</v>
      </c>
      <c r="W13" s="56">
        <f>+V13+BUDGET!U17</f>
        <v>0</v>
      </c>
      <c r="X13" s="56">
        <f>+W13+BUDGET!V17</f>
        <v>0</v>
      </c>
      <c r="Y13" s="56">
        <f>+X13+BUDGET!W17</f>
        <v>0</v>
      </c>
      <c r="Z13" s="56">
        <f>+Y13+BUDGET!X17</f>
        <v>0</v>
      </c>
      <c r="AB13" s="55"/>
    </row>
    <row r="14" spans="2:30" x14ac:dyDescent="0.35">
      <c r="C14" s="21">
        <f>+INPUTS!$D24</f>
        <v>0</v>
      </c>
      <c r="G14" s="55">
        <f t="shared" si="4"/>
        <v>0</v>
      </c>
      <c r="K14" s="56">
        <f>+BUDGET!I18</f>
        <v>0</v>
      </c>
      <c r="L14" s="56">
        <f>+K14+BUDGET!J18</f>
        <v>0</v>
      </c>
      <c r="M14" s="56">
        <f>+L14+BUDGET!K18</f>
        <v>0</v>
      </c>
      <c r="N14" s="56">
        <f>+M14+BUDGET!L18</f>
        <v>0</v>
      </c>
      <c r="O14" s="56">
        <f>+N14+BUDGET!M18</f>
        <v>0</v>
      </c>
      <c r="P14" s="56">
        <f>+O14+BUDGET!N18</f>
        <v>0</v>
      </c>
      <c r="Q14" s="56">
        <f>+P14+BUDGET!O18</f>
        <v>0</v>
      </c>
      <c r="R14" s="56">
        <f>+Q14+BUDGET!P18</f>
        <v>0</v>
      </c>
      <c r="S14" s="56">
        <f>+R14+BUDGET!Q18</f>
        <v>0</v>
      </c>
      <c r="T14" s="56">
        <f>+S14+BUDGET!R18</f>
        <v>0</v>
      </c>
      <c r="U14" s="56">
        <f>+T14+BUDGET!S18</f>
        <v>0</v>
      </c>
      <c r="V14" s="56">
        <f>+U14+BUDGET!T18</f>
        <v>0</v>
      </c>
      <c r="W14" s="56">
        <f>+V14+BUDGET!U18</f>
        <v>0</v>
      </c>
      <c r="X14" s="56">
        <f>+W14+BUDGET!V18</f>
        <v>0</v>
      </c>
      <c r="Y14" s="56">
        <f>+X14+BUDGET!W18</f>
        <v>0</v>
      </c>
      <c r="Z14" s="56">
        <f>+Y14+BUDGET!X18</f>
        <v>0</v>
      </c>
      <c r="AB14" s="55"/>
    </row>
    <row r="15" spans="2:30" x14ac:dyDescent="0.35">
      <c r="C15" s="21">
        <f>+INPUTS!$D25</f>
        <v>0</v>
      </c>
      <c r="G15" s="55">
        <f t="shared" si="4"/>
        <v>0</v>
      </c>
      <c r="K15" s="56">
        <f>+BUDGET!I19</f>
        <v>0</v>
      </c>
      <c r="L15" s="56">
        <f>+K15+BUDGET!J19</f>
        <v>0</v>
      </c>
      <c r="M15" s="56">
        <f>+L15+BUDGET!K19</f>
        <v>0</v>
      </c>
      <c r="N15" s="56">
        <f>+M15+BUDGET!L19</f>
        <v>0</v>
      </c>
      <c r="O15" s="56">
        <f>+N15+BUDGET!M19</f>
        <v>0</v>
      </c>
      <c r="P15" s="56">
        <f>+O15+BUDGET!N19</f>
        <v>0</v>
      </c>
      <c r="Q15" s="56">
        <f>+P15+BUDGET!O19</f>
        <v>0</v>
      </c>
      <c r="R15" s="56">
        <f>+Q15+BUDGET!P19</f>
        <v>0</v>
      </c>
      <c r="S15" s="56">
        <f>+R15+BUDGET!Q19</f>
        <v>0</v>
      </c>
      <c r="T15" s="56">
        <f>+S15+BUDGET!R19</f>
        <v>0</v>
      </c>
      <c r="U15" s="56">
        <f>+T15+BUDGET!S19</f>
        <v>0</v>
      </c>
      <c r="V15" s="56">
        <f>+U15+BUDGET!T19</f>
        <v>0</v>
      </c>
      <c r="W15" s="56">
        <f>+V15+BUDGET!U19</f>
        <v>0</v>
      </c>
      <c r="X15" s="56">
        <f>+W15+BUDGET!V19</f>
        <v>0</v>
      </c>
      <c r="Y15" s="56">
        <f>+X15+BUDGET!W19</f>
        <v>0</v>
      </c>
      <c r="Z15" s="56">
        <f>+Y15+BUDGET!X19</f>
        <v>0</v>
      </c>
      <c r="AB15" s="55"/>
    </row>
    <row r="16" spans="2:30" x14ac:dyDescent="0.35">
      <c r="C16" s="21">
        <f>+INPUTS!$D26</f>
        <v>0</v>
      </c>
      <c r="G16" s="55">
        <f t="shared" si="4"/>
        <v>0</v>
      </c>
      <c r="K16" s="56">
        <f>+BUDGET!I20</f>
        <v>0</v>
      </c>
      <c r="L16" s="56">
        <f>+K16+BUDGET!J20</f>
        <v>0</v>
      </c>
      <c r="M16" s="56">
        <f>+L16+BUDGET!K20</f>
        <v>0</v>
      </c>
      <c r="N16" s="56">
        <f>+M16+BUDGET!L20</f>
        <v>0</v>
      </c>
      <c r="O16" s="56">
        <f>+N16+BUDGET!M20</f>
        <v>0</v>
      </c>
      <c r="P16" s="56">
        <f>+O16+BUDGET!N20</f>
        <v>0</v>
      </c>
      <c r="Q16" s="56">
        <f>+P16+BUDGET!O20</f>
        <v>0</v>
      </c>
      <c r="R16" s="56">
        <f>+Q16+BUDGET!P20</f>
        <v>0</v>
      </c>
      <c r="S16" s="56">
        <f>+R16+BUDGET!Q20</f>
        <v>0</v>
      </c>
      <c r="T16" s="56">
        <f>+S16+BUDGET!R20</f>
        <v>0</v>
      </c>
      <c r="U16" s="56">
        <f>+T16+BUDGET!S20</f>
        <v>0</v>
      </c>
      <c r="V16" s="56">
        <f>+U16+BUDGET!T20</f>
        <v>0</v>
      </c>
      <c r="W16" s="56">
        <f>+V16+BUDGET!U20</f>
        <v>0</v>
      </c>
      <c r="X16" s="56">
        <f>+W16+BUDGET!V20</f>
        <v>0</v>
      </c>
      <c r="Y16" s="56">
        <f>+X16+BUDGET!W20</f>
        <v>0</v>
      </c>
      <c r="Z16" s="56">
        <f>+Y16+BUDGET!X20</f>
        <v>0</v>
      </c>
      <c r="AB16" s="55"/>
    </row>
    <row r="17" spans="3:28" x14ac:dyDescent="0.35">
      <c r="C17" s="21">
        <f>+INPUTS!$D27</f>
        <v>0</v>
      </c>
      <c r="G17" s="55">
        <f t="shared" si="4"/>
        <v>0</v>
      </c>
      <c r="K17" s="56">
        <f>+BUDGET!I21</f>
        <v>0</v>
      </c>
      <c r="L17" s="56">
        <f>+K17+BUDGET!J21</f>
        <v>0</v>
      </c>
      <c r="M17" s="56">
        <f>+L17+BUDGET!K21</f>
        <v>0</v>
      </c>
      <c r="N17" s="56">
        <f>+M17+BUDGET!L21</f>
        <v>0</v>
      </c>
      <c r="O17" s="56">
        <f>+N17+BUDGET!M21</f>
        <v>0</v>
      </c>
      <c r="P17" s="56">
        <f>+O17+BUDGET!N21</f>
        <v>0</v>
      </c>
      <c r="Q17" s="56">
        <f>+P17+BUDGET!O21</f>
        <v>0</v>
      </c>
      <c r="R17" s="56">
        <f>+Q17+BUDGET!P21</f>
        <v>0</v>
      </c>
      <c r="S17" s="56">
        <f>+R17+BUDGET!Q21</f>
        <v>0</v>
      </c>
      <c r="T17" s="56">
        <f>+S17+BUDGET!R21</f>
        <v>0</v>
      </c>
      <c r="U17" s="56">
        <f>+T17+BUDGET!S21</f>
        <v>0</v>
      </c>
      <c r="V17" s="56">
        <f>+U17+BUDGET!T21</f>
        <v>0</v>
      </c>
      <c r="W17" s="56">
        <f>+V17+BUDGET!U21</f>
        <v>0</v>
      </c>
      <c r="X17" s="56">
        <f>+W17+BUDGET!V21</f>
        <v>0</v>
      </c>
      <c r="Y17" s="56">
        <f>+X17+BUDGET!W21</f>
        <v>0</v>
      </c>
      <c r="Z17" s="56">
        <f>+Y17+BUDGET!X21</f>
        <v>0</v>
      </c>
      <c r="AB17" s="55"/>
    </row>
    <row r="18" spans="3:28" x14ac:dyDescent="0.35">
      <c r="C18" s="21">
        <f>+INPUTS!$D28</f>
        <v>0</v>
      </c>
      <c r="G18" s="55">
        <f t="shared" si="4"/>
        <v>0</v>
      </c>
      <c r="K18" s="56">
        <f>+BUDGET!I22</f>
        <v>0</v>
      </c>
      <c r="L18" s="56">
        <f>+K18+BUDGET!J22</f>
        <v>0</v>
      </c>
      <c r="M18" s="56">
        <f>+L18+BUDGET!K22</f>
        <v>0</v>
      </c>
      <c r="N18" s="56">
        <f>+M18+BUDGET!L22</f>
        <v>0</v>
      </c>
      <c r="O18" s="56">
        <f>+N18+BUDGET!M22</f>
        <v>0</v>
      </c>
      <c r="P18" s="56">
        <f>+O18+BUDGET!N22</f>
        <v>0</v>
      </c>
      <c r="Q18" s="56">
        <f>+P18+BUDGET!O22</f>
        <v>0</v>
      </c>
      <c r="R18" s="56">
        <f>+Q18+BUDGET!P22</f>
        <v>0</v>
      </c>
      <c r="S18" s="56">
        <f>+R18+BUDGET!Q22</f>
        <v>0</v>
      </c>
      <c r="T18" s="56">
        <f>+S18+BUDGET!R22</f>
        <v>0</v>
      </c>
      <c r="U18" s="56">
        <f>+T18+BUDGET!S22</f>
        <v>0</v>
      </c>
      <c r="V18" s="56">
        <f>+U18+BUDGET!T22</f>
        <v>0</v>
      </c>
      <c r="W18" s="56">
        <f>+V18+BUDGET!U22</f>
        <v>0</v>
      </c>
      <c r="X18" s="56">
        <f>+W18+BUDGET!V22</f>
        <v>0</v>
      </c>
      <c r="Y18" s="56">
        <f>+X18+BUDGET!W22</f>
        <v>0</v>
      </c>
      <c r="Z18" s="56">
        <f>+Y18+BUDGET!X22</f>
        <v>0</v>
      </c>
      <c r="AB18" s="55"/>
    </row>
    <row r="19" spans="3:28" x14ac:dyDescent="0.35">
      <c r="C19" s="21">
        <f>+INPUTS!$D29</f>
        <v>0</v>
      </c>
      <c r="G19" s="55">
        <f t="shared" si="4"/>
        <v>0</v>
      </c>
      <c r="K19" s="56">
        <f>+BUDGET!I23</f>
        <v>0</v>
      </c>
      <c r="L19" s="56">
        <f>+K19+BUDGET!J23</f>
        <v>0</v>
      </c>
      <c r="M19" s="56">
        <f>+L19+BUDGET!K23</f>
        <v>0</v>
      </c>
      <c r="N19" s="56">
        <f>+M19+BUDGET!L23</f>
        <v>0</v>
      </c>
      <c r="O19" s="56">
        <f>+N19+BUDGET!M23</f>
        <v>0</v>
      </c>
      <c r="P19" s="56">
        <f>+O19+BUDGET!N23</f>
        <v>0</v>
      </c>
      <c r="Q19" s="56">
        <f>+P19+BUDGET!O23</f>
        <v>0</v>
      </c>
      <c r="R19" s="56">
        <f>+Q19+BUDGET!P23</f>
        <v>0</v>
      </c>
      <c r="S19" s="56">
        <f>+R19+BUDGET!Q23</f>
        <v>0</v>
      </c>
      <c r="T19" s="56">
        <f>+S19+BUDGET!R23</f>
        <v>0</v>
      </c>
      <c r="U19" s="56">
        <f>+T19+BUDGET!S23</f>
        <v>0</v>
      </c>
      <c r="V19" s="56">
        <f>+U19+BUDGET!T23</f>
        <v>0</v>
      </c>
      <c r="W19" s="56">
        <f>+V19+BUDGET!U23</f>
        <v>0</v>
      </c>
      <c r="X19" s="56">
        <f>+W19+BUDGET!V23</f>
        <v>0</v>
      </c>
      <c r="Y19" s="56">
        <f>+X19+BUDGET!W23</f>
        <v>0</v>
      </c>
      <c r="Z19" s="56">
        <f>+Y19+BUDGET!X23</f>
        <v>0</v>
      </c>
      <c r="AB19" s="55"/>
    </row>
    <row r="20" spans="3:28" x14ac:dyDescent="0.35">
      <c r="C20" s="21">
        <f>+INPUTS!$D30</f>
        <v>0</v>
      </c>
      <c r="G20" s="55">
        <f t="shared" si="4"/>
        <v>0</v>
      </c>
      <c r="K20" s="56">
        <f>+BUDGET!I24</f>
        <v>0</v>
      </c>
      <c r="L20" s="56">
        <f>+K20+BUDGET!J24</f>
        <v>0</v>
      </c>
      <c r="M20" s="56">
        <f>+L20+BUDGET!K24</f>
        <v>0</v>
      </c>
      <c r="N20" s="56">
        <f>+M20+BUDGET!L24</f>
        <v>0</v>
      </c>
      <c r="O20" s="56">
        <f>+N20+BUDGET!M24</f>
        <v>0</v>
      </c>
      <c r="P20" s="56">
        <f>+O20+BUDGET!N24</f>
        <v>0</v>
      </c>
      <c r="Q20" s="56">
        <f>+P20+BUDGET!O24</f>
        <v>0</v>
      </c>
      <c r="R20" s="56">
        <f>+Q20+BUDGET!P24</f>
        <v>0</v>
      </c>
      <c r="S20" s="56">
        <f>+R20+BUDGET!Q24</f>
        <v>0</v>
      </c>
      <c r="T20" s="56">
        <f>+S20+BUDGET!R24</f>
        <v>0</v>
      </c>
      <c r="U20" s="56">
        <f>+T20+BUDGET!S24</f>
        <v>0</v>
      </c>
      <c r="V20" s="56">
        <f>+U20+BUDGET!T24</f>
        <v>0</v>
      </c>
      <c r="W20" s="56">
        <f>+V20+BUDGET!U24</f>
        <v>0</v>
      </c>
      <c r="X20" s="56">
        <f>+W20+BUDGET!V24</f>
        <v>0</v>
      </c>
      <c r="Y20" s="56">
        <f>+X20+BUDGET!W24</f>
        <v>0</v>
      </c>
      <c r="Z20" s="56">
        <f>+Y20+BUDGET!X24</f>
        <v>0</v>
      </c>
      <c r="AB20" s="55"/>
    </row>
    <row r="21" spans="3:28" x14ac:dyDescent="0.35">
      <c r="C21" s="21" t="str">
        <f>+INPUTS!$C37</f>
        <v>Advisor 1</v>
      </c>
      <c r="G21" s="55">
        <f t="shared" si="4"/>
        <v>0</v>
      </c>
      <c r="K21" s="56">
        <f>+BUDGET!I28</f>
        <v>0</v>
      </c>
      <c r="L21" s="56">
        <f>+K21+BUDGET!J28</f>
        <v>0</v>
      </c>
      <c r="M21" s="56">
        <f>+L21+BUDGET!K28</f>
        <v>0</v>
      </c>
      <c r="N21" s="56">
        <f>+M21+BUDGET!L28</f>
        <v>0</v>
      </c>
      <c r="O21" s="56">
        <f>+N21+BUDGET!M28</f>
        <v>0</v>
      </c>
      <c r="P21" s="56">
        <f>+O21+BUDGET!N28</f>
        <v>0</v>
      </c>
      <c r="Q21" s="56">
        <f>+P21+BUDGET!O28</f>
        <v>0</v>
      </c>
      <c r="R21" s="56">
        <f>+Q21+BUDGET!P28</f>
        <v>0</v>
      </c>
      <c r="S21" s="56">
        <f>+R21+BUDGET!Q28</f>
        <v>0</v>
      </c>
      <c r="T21" s="56">
        <f>+S21+BUDGET!R28</f>
        <v>0</v>
      </c>
      <c r="U21" s="56">
        <f>+T21+BUDGET!S28</f>
        <v>0</v>
      </c>
      <c r="V21" s="56">
        <f>+U21+BUDGET!T28</f>
        <v>0</v>
      </c>
      <c r="W21" s="56">
        <f>+V21+BUDGET!U28</f>
        <v>0</v>
      </c>
      <c r="X21" s="56">
        <f>+W21+BUDGET!V28</f>
        <v>0</v>
      </c>
      <c r="Y21" s="56">
        <f>+X21+BUDGET!W28</f>
        <v>0</v>
      </c>
      <c r="Z21" s="56">
        <f>+Y21+BUDGET!X28</f>
        <v>0</v>
      </c>
      <c r="AB21" s="55"/>
    </row>
    <row r="22" spans="3:28" x14ac:dyDescent="0.35">
      <c r="C22" s="21" t="str">
        <f>+INPUTS!$C38</f>
        <v>Advisor 2</v>
      </c>
      <c r="G22" s="55">
        <f t="shared" si="4"/>
        <v>0</v>
      </c>
      <c r="K22" s="56">
        <f>+BUDGET!I29</f>
        <v>0</v>
      </c>
      <c r="L22" s="56">
        <f>+K22+BUDGET!J29</f>
        <v>0</v>
      </c>
      <c r="M22" s="56">
        <f>+L22+BUDGET!K29</f>
        <v>0</v>
      </c>
      <c r="N22" s="56">
        <f>+M22+BUDGET!L29</f>
        <v>0</v>
      </c>
      <c r="O22" s="56">
        <f>+N22+BUDGET!M29</f>
        <v>0</v>
      </c>
      <c r="P22" s="56">
        <f>+O22+BUDGET!N29</f>
        <v>0</v>
      </c>
      <c r="Q22" s="56">
        <f>+P22+BUDGET!O29</f>
        <v>0</v>
      </c>
      <c r="R22" s="56">
        <f>+Q22+BUDGET!P29</f>
        <v>0</v>
      </c>
      <c r="S22" s="56">
        <f>+R22+BUDGET!Q29</f>
        <v>0</v>
      </c>
      <c r="T22" s="56">
        <f>+S22+BUDGET!R29</f>
        <v>0</v>
      </c>
      <c r="U22" s="56">
        <f>+T22+BUDGET!S29</f>
        <v>0</v>
      </c>
      <c r="V22" s="56">
        <f>+U22+BUDGET!T29</f>
        <v>0</v>
      </c>
      <c r="W22" s="56">
        <f>+V22+BUDGET!U29</f>
        <v>0</v>
      </c>
      <c r="X22" s="56">
        <f>+W22+BUDGET!V29</f>
        <v>0</v>
      </c>
      <c r="Y22" s="56">
        <f>+X22+BUDGET!W29</f>
        <v>0</v>
      </c>
      <c r="Z22" s="56">
        <f>+Y22+BUDGET!X29</f>
        <v>0</v>
      </c>
      <c r="AB22" s="55"/>
    </row>
    <row r="23" spans="3:28" x14ac:dyDescent="0.35">
      <c r="C23" s="21" t="str">
        <f>+INPUTS!$C39</f>
        <v>Advisor 3</v>
      </c>
      <c r="G23" s="55">
        <f t="shared" si="4"/>
        <v>0</v>
      </c>
      <c r="K23" s="56">
        <f>+BUDGET!I30</f>
        <v>0</v>
      </c>
      <c r="L23" s="56">
        <f>+K23+BUDGET!J30</f>
        <v>0</v>
      </c>
      <c r="M23" s="56">
        <f>+L23+BUDGET!K30</f>
        <v>0</v>
      </c>
      <c r="N23" s="56">
        <f>+M23+BUDGET!L30</f>
        <v>0</v>
      </c>
      <c r="O23" s="56">
        <f>+N23+BUDGET!M30</f>
        <v>0</v>
      </c>
      <c r="P23" s="56">
        <f>+O23+BUDGET!N30</f>
        <v>0</v>
      </c>
      <c r="Q23" s="56">
        <f>+P23+BUDGET!O30</f>
        <v>0</v>
      </c>
      <c r="R23" s="56">
        <f>+Q23+BUDGET!P30</f>
        <v>0</v>
      </c>
      <c r="S23" s="56">
        <f>+R23+BUDGET!Q30</f>
        <v>0</v>
      </c>
      <c r="T23" s="56">
        <f>+S23+BUDGET!R30</f>
        <v>0</v>
      </c>
      <c r="U23" s="56">
        <f>+T23+BUDGET!S30</f>
        <v>0</v>
      </c>
      <c r="V23" s="56">
        <f>+U23+BUDGET!T30</f>
        <v>0</v>
      </c>
      <c r="W23" s="56">
        <f>+V23+BUDGET!U30</f>
        <v>0</v>
      </c>
      <c r="X23" s="56">
        <f>+W23+BUDGET!V30</f>
        <v>0</v>
      </c>
      <c r="Y23" s="56">
        <f>+X23+BUDGET!W30</f>
        <v>0</v>
      </c>
      <c r="Z23" s="56">
        <f>+Y23+BUDGET!X30</f>
        <v>0</v>
      </c>
      <c r="AB23" s="55"/>
    </row>
    <row r="24" spans="3:28" x14ac:dyDescent="0.35">
      <c r="C24" s="21" t="str">
        <f>+INPUTS!$C40</f>
        <v>Advisor 4</v>
      </c>
      <c r="G24" s="55">
        <f t="shared" si="4"/>
        <v>0</v>
      </c>
      <c r="K24" s="56">
        <f>+BUDGET!I31</f>
        <v>0</v>
      </c>
      <c r="L24" s="56">
        <f>+K24+BUDGET!J31</f>
        <v>0</v>
      </c>
      <c r="M24" s="56">
        <f>+L24+BUDGET!K31</f>
        <v>0</v>
      </c>
      <c r="N24" s="56">
        <f>+M24+BUDGET!L31</f>
        <v>0</v>
      </c>
      <c r="O24" s="56">
        <f>+N24+BUDGET!M31</f>
        <v>0</v>
      </c>
      <c r="P24" s="56">
        <f>+O24+BUDGET!N31</f>
        <v>0</v>
      </c>
      <c r="Q24" s="56">
        <f>+P24+BUDGET!O31</f>
        <v>0</v>
      </c>
      <c r="R24" s="56">
        <f>+Q24+BUDGET!P31</f>
        <v>0</v>
      </c>
      <c r="S24" s="56">
        <f>+R24+BUDGET!Q31</f>
        <v>0</v>
      </c>
      <c r="T24" s="56">
        <f>+S24+BUDGET!R31</f>
        <v>0</v>
      </c>
      <c r="U24" s="56">
        <f>+T24+BUDGET!S31</f>
        <v>0</v>
      </c>
      <c r="V24" s="56">
        <f>+U24+BUDGET!T31</f>
        <v>0</v>
      </c>
      <c r="W24" s="56">
        <f>+V24+BUDGET!U31</f>
        <v>0</v>
      </c>
      <c r="X24" s="56">
        <f>+W24+BUDGET!V31</f>
        <v>0</v>
      </c>
      <c r="Y24" s="56">
        <f>+X24+BUDGET!W31</f>
        <v>0</v>
      </c>
      <c r="Z24" s="56">
        <f>+Y24+BUDGET!X31</f>
        <v>0</v>
      </c>
      <c r="AB24" s="55"/>
    </row>
    <row r="25" spans="3:28" x14ac:dyDescent="0.35">
      <c r="C25" s="21" t="str">
        <f>+INPUTS!$C41</f>
        <v>Advisor 5</v>
      </c>
      <c r="G25" s="55">
        <f t="shared" si="4"/>
        <v>0</v>
      </c>
      <c r="K25" s="56">
        <f>+BUDGET!I32</f>
        <v>0</v>
      </c>
      <c r="L25" s="56">
        <f>+K25+BUDGET!J32</f>
        <v>0</v>
      </c>
      <c r="M25" s="56">
        <f>+L25+BUDGET!K32</f>
        <v>0</v>
      </c>
      <c r="N25" s="56">
        <f>+M25+BUDGET!L32</f>
        <v>0</v>
      </c>
      <c r="O25" s="56">
        <f>+N25+BUDGET!M32</f>
        <v>0</v>
      </c>
      <c r="P25" s="56">
        <f>+O25+BUDGET!N32</f>
        <v>0</v>
      </c>
      <c r="Q25" s="56">
        <f>+P25+BUDGET!O32</f>
        <v>0</v>
      </c>
      <c r="R25" s="56">
        <f>+Q25+BUDGET!P32</f>
        <v>0</v>
      </c>
      <c r="S25" s="56">
        <f>+R25+BUDGET!Q32</f>
        <v>0</v>
      </c>
      <c r="T25" s="56">
        <f>+S25+BUDGET!R32</f>
        <v>0</v>
      </c>
      <c r="U25" s="56">
        <f>+T25+BUDGET!S32</f>
        <v>0</v>
      </c>
      <c r="V25" s="56">
        <f>+U25+BUDGET!T32</f>
        <v>0</v>
      </c>
      <c r="W25" s="56">
        <f>+V25+BUDGET!U32</f>
        <v>0</v>
      </c>
      <c r="X25" s="56">
        <f>+W25+BUDGET!V32</f>
        <v>0</v>
      </c>
      <c r="Y25" s="56">
        <f>+X25+BUDGET!W32</f>
        <v>0</v>
      </c>
      <c r="Z25" s="56">
        <f>+Y25+BUDGET!X32</f>
        <v>0</v>
      </c>
      <c r="AB25" s="55"/>
    </row>
    <row r="26" spans="3:28" x14ac:dyDescent="0.35">
      <c r="C26" s="21" t="str">
        <f>+INPUTS!$C42</f>
        <v>Advisor 6</v>
      </c>
      <c r="G26" s="55">
        <f t="shared" si="4"/>
        <v>0</v>
      </c>
      <c r="K26" s="56">
        <f>+BUDGET!I33</f>
        <v>0</v>
      </c>
      <c r="L26" s="56">
        <f>+K26+BUDGET!J33</f>
        <v>0</v>
      </c>
      <c r="M26" s="56">
        <f>+L26+BUDGET!K33</f>
        <v>0</v>
      </c>
      <c r="N26" s="56">
        <f>+M26+BUDGET!L33</f>
        <v>0</v>
      </c>
      <c r="O26" s="56">
        <f>+N26+BUDGET!M33</f>
        <v>0</v>
      </c>
      <c r="P26" s="56">
        <f>+O26+BUDGET!N33</f>
        <v>0</v>
      </c>
      <c r="Q26" s="56">
        <f>+P26+BUDGET!O33</f>
        <v>0</v>
      </c>
      <c r="R26" s="56">
        <f>+Q26+BUDGET!P33</f>
        <v>0</v>
      </c>
      <c r="S26" s="56">
        <f>+R26+BUDGET!Q33</f>
        <v>0</v>
      </c>
      <c r="T26" s="56">
        <f>+S26+BUDGET!R33</f>
        <v>0</v>
      </c>
      <c r="U26" s="56">
        <f>+T26+BUDGET!S33</f>
        <v>0</v>
      </c>
      <c r="V26" s="56">
        <f>+U26+BUDGET!T33</f>
        <v>0</v>
      </c>
      <c r="W26" s="56">
        <f>+V26+BUDGET!U33</f>
        <v>0</v>
      </c>
      <c r="X26" s="56">
        <f>+W26+BUDGET!V33</f>
        <v>0</v>
      </c>
      <c r="Y26" s="56">
        <f>+X26+BUDGET!W33</f>
        <v>0</v>
      </c>
      <c r="Z26" s="56">
        <f>+Y26+BUDGET!X33</f>
        <v>0</v>
      </c>
      <c r="AB26" s="55"/>
    </row>
    <row r="27" spans="3:28" x14ac:dyDescent="0.35">
      <c r="C27" s="21" t="str">
        <f>+INPUTS!$C43</f>
        <v>Advisor 7</v>
      </c>
      <c r="G27" s="55">
        <f t="shared" si="4"/>
        <v>0</v>
      </c>
      <c r="K27" s="56">
        <f>+BUDGET!I34</f>
        <v>0</v>
      </c>
      <c r="L27" s="56">
        <f>+K27+BUDGET!J34</f>
        <v>0</v>
      </c>
      <c r="M27" s="56">
        <f>+L27+BUDGET!K34</f>
        <v>0</v>
      </c>
      <c r="N27" s="56">
        <f>+M27+BUDGET!L34</f>
        <v>0</v>
      </c>
      <c r="O27" s="56">
        <f>+N27+BUDGET!M34</f>
        <v>0</v>
      </c>
      <c r="P27" s="56">
        <f>+O27+BUDGET!N34</f>
        <v>0</v>
      </c>
      <c r="Q27" s="56">
        <f>+P27+BUDGET!O34</f>
        <v>0</v>
      </c>
      <c r="R27" s="56">
        <f>+Q27+BUDGET!P34</f>
        <v>0</v>
      </c>
      <c r="S27" s="56">
        <f>+R27+BUDGET!Q34</f>
        <v>0</v>
      </c>
      <c r="T27" s="56">
        <f>+S27+BUDGET!R34</f>
        <v>0</v>
      </c>
      <c r="U27" s="56">
        <f>+T27+BUDGET!S34</f>
        <v>0</v>
      </c>
      <c r="V27" s="56">
        <f>+U27+BUDGET!T34</f>
        <v>0</v>
      </c>
      <c r="W27" s="56">
        <f>+V27+BUDGET!U34</f>
        <v>0</v>
      </c>
      <c r="X27" s="56">
        <f>+W27+BUDGET!V34</f>
        <v>0</v>
      </c>
      <c r="Y27" s="56">
        <f>+X27+BUDGET!W34</f>
        <v>0</v>
      </c>
      <c r="Z27" s="56">
        <f>+Y27+BUDGET!X34</f>
        <v>0</v>
      </c>
      <c r="AB27" s="55"/>
    </row>
    <row r="28" spans="3:28" x14ac:dyDescent="0.35">
      <c r="C28" s="21" t="str">
        <f>+INPUTS!$C44</f>
        <v>Advisor 8</v>
      </c>
      <c r="G28" s="55">
        <f t="shared" si="4"/>
        <v>0</v>
      </c>
      <c r="K28" s="56">
        <f>+BUDGET!I35</f>
        <v>0</v>
      </c>
      <c r="L28" s="56">
        <f>+K28+BUDGET!J35</f>
        <v>0</v>
      </c>
      <c r="M28" s="56">
        <f>+L28+BUDGET!K35</f>
        <v>0</v>
      </c>
      <c r="N28" s="56">
        <f>+M28+BUDGET!L35</f>
        <v>0</v>
      </c>
      <c r="O28" s="56">
        <f>+N28+BUDGET!M35</f>
        <v>0</v>
      </c>
      <c r="P28" s="56">
        <f>+O28+BUDGET!N35</f>
        <v>0</v>
      </c>
      <c r="Q28" s="56">
        <f>+P28+BUDGET!O35</f>
        <v>0</v>
      </c>
      <c r="R28" s="56">
        <f>+Q28+BUDGET!P35</f>
        <v>0</v>
      </c>
      <c r="S28" s="56">
        <f>+R28+BUDGET!Q35</f>
        <v>0</v>
      </c>
      <c r="T28" s="56">
        <f>+S28+BUDGET!R35</f>
        <v>0</v>
      </c>
      <c r="U28" s="56">
        <f>+T28+BUDGET!S35</f>
        <v>0</v>
      </c>
      <c r="V28" s="56">
        <f>+U28+BUDGET!T35</f>
        <v>0</v>
      </c>
      <c r="W28" s="56">
        <f>+V28+BUDGET!U35</f>
        <v>0</v>
      </c>
      <c r="X28" s="56">
        <f>+W28+BUDGET!V35</f>
        <v>0</v>
      </c>
      <c r="Y28" s="56">
        <f>+X28+BUDGET!W35</f>
        <v>0</v>
      </c>
      <c r="Z28" s="56">
        <f>+Y28+BUDGET!X35</f>
        <v>0</v>
      </c>
      <c r="AB28" s="55"/>
    </row>
    <row r="29" spans="3:28" x14ac:dyDescent="0.35">
      <c r="C29" s="21" t="str">
        <f>+INPUTS!$C45</f>
        <v>Advisor 9</v>
      </c>
      <c r="G29" s="55">
        <f t="shared" si="4"/>
        <v>0</v>
      </c>
      <c r="K29" s="56">
        <f>+BUDGET!I36</f>
        <v>0</v>
      </c>
      <c r="L29" s="56">
        <f>+K29+BUDGET!J36</f>
        <v>0</v>
      </c>
      <c r="M29" s="56">
        <f>+L29+BUDGET!K36</f>
        <v>0</v>
      </c>
      <c r="N29" s="56">
        <f>+M29+BUDGET!L36</f>
        <v>0</v>
      </c>
      <c r="O29" s="56">
        <f>+N29+BUDGET!M36</f>
        <v>0</v>
      </c>
      <c r="P29" s="56">
        <f>+O29+BUDGET!N36</f>
        <v>0</v>
      </c>
      <c r="Q29" s="56">
        <f>+P29+BUDGET!O36</f>
        <v>0</v>
      </c>
      <c r="R29" s="56">
        <f>+Q29+BUDGET!P36</f>
        <v>0</v>
      </c>
      <c r="S29" s="56">
        <f>+R29+BUDGET!Q36</f>
        <v>0</v>
      </c>
      <c r="T29" s="56">
        <f>+S29+BUDGET!R36</f>
        <v>0</v>
      </c>
      <c r="U29" s="56">
        <f>+T29+BUDGET!S36</f>
        <v>0</v>
      </c>
      <c r="V29" s="56">
        <f>+U29+BUDGET!T36</f>
        <v>0</v>
      </c>
      <c r="W29" s="56">
        <f>+V29+BUDGET!U36</f>
        <v>0</v>
      </c>
      <c r="X29" s="56">
        <f>+W29+BUDGET!V36</f>
        <v>0</v>
      </c>
      <c r="Y29" s="56">
        <f>+X29+BUDGET!W36</f>
        <v>0</v>
      </c>
      <c r="Z29" s="56">
        <f>+Y29+BUDGET!X36</f>
        <v>0</v>
      </c>
      <c r="AB29" s="55"/>
    </row>
    <row r="30" spans="3:28" x14ac:dyDescent="0.35">
      <c r="C30" s="21" t="str">
        <f>+INPUTS!$C46</f>
        <v>Advisor 10</v>
      </c>
      <c r="G30" s="55">
        <f t="shared" si="4"/>
        <v>0</v>
      </c>
      <c r="K30" s="56">
        <f>+BUDGET!I37</f>
        <v>0</v>
      </c>
      <c r="L30" s="56">
        <f>+K30+BUDGET!J37</f>
        <v>0</v>
      </c>
      <c r="M30" s="56">
        <f>+L30+BUDGET!K37</f>
        <v>0</v>
      </c>
      <c r="N30" s="56">
        <f>+M30+BUDGET!L37</f>
        <v>0</v>
      </c>
      <c r="O30" s="56">
        <f>+N30+BUDGET!M37</f>
        <v>0</v>
      </c>
      <c r="P30" s="56">
        <f>+O30+BUDGET!N37</f>
        <v>0</v>
      </c>
      <c r="Q30" s="56">
        <f>+P30+BUDGET!O37</f>
        <v>0</v>
      </c>
      <c r="R30" s="56">
        <f>+Q30+BUDGET!P37</f>
        <v>0</v>
      </c>
      <c r="S30" s="56">
        <f>+R30+BUDGET!Q37</f>
        <v>0</v>
      </c>
      <c r="T30" s="56">
        <f>+S30+BUDGET!R37</f>
        <v>0</v>
      </c>
      <c r="U30" s="56">
        <f>+T30+BUDGET!S37</f>
        <v>0</v>
      </c>
      <c r="V30" s="56">
        <f>+U30+BUDGET!T37</f>
        <v>0</v>
      </c>
      <c r="W30" s="56">
        <f>+V30+BUDGET!U37</f>
        <v>0</v>
      </c>
      <c r="X30" s="56">
        <f>+W30+BUDGET!V37</f>
        <v>0</v>
      </c>
      <c r="Y30" s="56">
        <f>+X30+BUDGET!W37</f>
        <v>0</v>
      </c>
      <c r="Z30" s="56">
        <f>+Y30+BUDGET!X37</f>
        <v>0</v>
      </c>
      <c r="AB30" s="55"/>
    </row>
    <row r="31" spans="3:28" x14ac:dyDescent="0.35">
      <c r="C31" s="21" t="str">
        <f>+INPUTS!$C47</f>
        <v>Advisor 11</v>
      </c>
      <c r="G31" s="55">
        <f t="shared" si="4"/>
        <v>0</v>
      </c>
      <c r="K31" s="56">
        <f>+BUDGET!I38</f>
        <v>0</v>
      </c>
      <c r="L31" s="56">
        <f>+K31+BUDGET!J38</f>
        <v>0</v>
      </c>
      <c r="M31" s="56">
        <f>+L31+BUDGET!K38</f>
        <v>0</v>
      </c>
      <c r="N31" s="56">
        <f>+M31+BUDGET!L38</f>
        <v>0</v>
      </c>
      <c r="O31" s="56">
        <f>+N31+BUDGET!M38</f>
        <v>0</v>
      </c>
      <c r="P31" s="56">
        <f>+O31+BUDGET!N38</f>
        <v>0</v>
      </c>
      <c r="Q31" s="56">
        <f>+P31+BUDGET!O38</f>
        <v>0</v>
      </c>
      <c r="R31" s="56">
        <f>+Q31+BUDGET!P38</f>
        <v>0</v>
      </c>
      <c r="S31" s="56">
        <f>+R31+BUDGET!Q38</f>
        <v>0</v>
      </c>
      <c r="T31" s="56">
        <f>+S31+BUDGET!R38</f>
        <v>0</v>
      </c>
      <c r="U31" s="56">
        <f>+T31+BUDGET!S38</f>
        <v>0</v>
      </c>
      <c r="V31" s="56">
        <f>+U31+BUDGET!T38</f>
        <v>0</v>
      </c>
      <c r="W31" s="56">
        <f>+V31+BUDGET!U38</f>
        <v>0</v>
      </c>
      <c r="X31" s="56">
        <f>+W31+BUDGET!V38</f>
        <v>0</v>
      </c>
      <c r="Y31" s="56">
        <f>+X31+BUDGET!W38</f>
        <v>0</v>
      </c>
      <c r="Z31" s="56">
        <f>+Y31+BUDGET!X38</f>
        <v>0</v>
      </c>
      <c r="AB31" s="55"/>
    </row>
    <row r="32" spans="3:28" x14ac:dyDescent="0.35">
      <c r="C32" s="21" t="str">
        <f>+INPUTS!$C48</f>
        <v>SPARE1</v>
      </c>
      <c r="G32" s="55">
        <f t="shared" si="4"/>
        <v>0</v>
      </c>
      <c r="K32" s="56">
        <f>+BUDGET!I39</f>
        <v>0</v>
      </c>
      <c r="L32" s="56">
        <f>+K32+BUDGET!J39</f>
        <v>0</v>
      </c>
      <c r="M32" s="56">
        <f>+L32+BUDGET!K39</f>
        <v>0</v>
      </c>
      <c r="N32" s="56">
        <f>+M32+BUDGET!L39</f>
        <v>0</v>
      </c>
      <c r="O32" s="56">
        <f>+N32+BUDGET!M39</f>
        <v>0</v>
      </c>
      <c r="P32" s="56">
        <f>+O32+BUDGET!N39</f>
        <v>0</v>
      </c>
      <c r="Q32" s="56">
        <f>+P32+BUDGET!O39</f>
        <v>0</v>
      </c>
      <c r="R32" s="56">
        <f>+Q32+BUDGET!P39</f>
        <v>0</v>
      </c>
      <c r="S32" s="56">
        <f>+R32+BUDGET!Q39</f>
        <v>0</v>
      </c>
      <c r="T32" s="56">
        <f>+S32+BUDGET!R39</f>
        <v>0</v>
      </c>
      <c r="U32" s="56">
        <f>+T32+BUDGET!S39</f>
        <v>0</v>
      </c>
      <c r="V32" s="56">
        <f>+U32+BUDGET!T39</f>
        <v>0</v>
      </c>
      <c r="W32" s="56">
        <f>+V32+BUDGET!U39</f>
        <v>0</v>
      </c>
      <c r="X32" s="56">
        <f>+W32+BUDGET!V39</f>
        <v>0</v>
      </c>
      <c r="Y32" s="56">
        <f>+X32+BUDGET!W39</f>
        <v>0</v>
      </c>
      <c r="Z32" s="56">
        <f>+Y32+BUDGET!X39</f>
        <v>0</v>
      </c>
      <c r="AB32" s="55"/>
    </row>
    <row r="33" spans="2:30" x14ac:dyDescent="0.35">
      <c r="C33" s="21" t="str">
        <f>+INPUTS!$C49</f>
        <v>SPARE2</v>
      </c>
      <c r="G33" s="55">
        <f t="shared" si="4"/>
        <v>0</v>
      </c>
      <c r="K33" s="56">
        <f>+BUDGET!I40</f>
        <v>0</v>
      </c>
      <c r="L33" s="56">
        <f>+K33+BUDGET!J40</f>
        <v>0</v>
      </c>
      <c r="M33" s="56">
        <f>+L33+BUDGET!K40</f>
        <v>0</v>
      </c>
      <c r="N33" s="56">
        <f>+M33+BUDGET!L40</f>
        <v>0</v>
      </c>
      <c r="O33" s="56">
        <f>+N33+BUDGET!M40</f>
        <v>0</v>
      </c>
      <c r="P33" s="56">
        <f>+O33+BUDGET!N40</f>
        <v>0</v>
      </c>
      <c r="Q33" s="56">
        <f>+P33+BUDGET!O40</f>
        <v>0</v>
      </c>
      <c r="R33" s="56">
        <f>+Q33+BUDGET!P40</f>
        <v>0</v>
      </c>
      <c r="S33" s="56">
        <f>+R33+BUDGET!Q40</f>
        <v>0</v>
      </c>
      <c r="T33" s="56">
        <f>+S33+BUDGET!R40</f>
        <v>0</v>
      </c>
      <c r="U33" s="56">
        <f>+T33+BUDGET!S40</f>
        <v>0</v>
      </c>
      <c r="V33" s="56">
        <f>+U33+BUDGET!T40</f>
        <v>0</v>
      </c>
      <c r="W33" s="56">
        <f>+V33+BUDGET!U40</f>
        <v>0</v>
      </c>
      <c r="X33" s="56">
        <f>+W33+BUDGET!V40</f>
        <v>0</v>
      </c>
      <c r="Y33" s="56">
        <f>+X33+BUDGET!W40</f>
        <v>0</v>
      </c>
      <c r="Z33" s="56">
        <f>+Y33+BUDGET!X40</f>
        <v>0</v>
      </c>
      <c r="AB33" s="55"/>
    </row>
    <row r="34" spans="2:30" x14ac:dyDescent="0.35">
      <c r="C34" s="21" t="str">
        <f>+INPUTS!$C50</f>
        <v>SPARE3</v>
      </c>
      <c r="G34" s="55"/>
      <c r="K34" s="56">
        <f>+BUDGET!I41</f>
        <v>0</v>
      </c>
      <c r="L34" s="56">
        <f>+K34+BUDGET!J41</f>
        <v>0</v>
      </c>
      <c r="M34" s="56">
        <f>+L34+BUDGET!K41</f>
        <v>0</v>
      </c>
      <c r="N34" s="56">
        <f>+M34+BUDGET!L41</f>
        <v>0</v>
      </c>
      <c r="O34" s="56">
        <f>+N34+BUDGET!M41</f>
        <v>0</v>
      </c>
      <c r="P34" s="56">
        <f>+O34+BUDGET!N41</f>
        <v>0</v>
      </c>
      <c r="Q34" s="56">
        <f>+P34+BUDGET!O41</f>
        <v>0</v>
      </c>
      <c r="R34" s="56">
        <f>+Q34+BUDGET!P41</f>
        <v>0</v>
      </c>
      <c r="S34" s="56">
        <f>+R34+BUDGET!Q41</f>
        <v>0</v>
      </c>
      <c r="T34" s="56">
        <f>+S34+BUDGET!R41</f>
        <v>0</v>
      </c>
      <c r="U34" s="56">
        <f>+T34+BUDGET!S41</f>
        <v>0</v>
      </c>
      <c r="V34" s="56">
        <f>+U34+BUDGET!T41</f>
        <v>0</v>
      </c>
      <c r="W34" s="56">
        <f>+V34+BUDGET!U41</f>
        <v>0</v>
      </c>
      <c r="X34" s="56">
        <f>+W34+BUDGET!V41</f>
        <v>0</v>
      </c>
      <c r="Y34" s="56">
        <f>+X34+BUDGET!W41</f>
        <v>0</v>
      </c>
      <c r="Z34" s="56">
        <f>+Y34+BUDGET!X41</f>
        <v>0</v>
      </c>
      <c r="AB34" s="55"/>
    </row>
    <row r="35" spans="2:30" x14ac:dyDescent="0.35">
      <c r="C35" s="21" t="str">
        <f>+INPUTS!$C51</f>
        <v>SPARE4</v>
      </c>
      <c r="G35" s="55"/>
      <c r="K35" s="56">
        <f>+BUDGET!I42</f>
        <v>0</v>
      </c>
      <c r="L35" s="56">
        <f>+K35+BUDGET!J42</f>
        <v>0</v>
      </c>
      <c r="M35" s="56">
        <f>+L35+BUDGET!K42</f>
        <v>0</v>
      </c>
      <c r="N35" s="56">
        <f>+M35+BUDGET!L42</f>
        <v>0</v>
      </c>
      <c r="O35" s="56">
        <f>+N35+BUDGET!M42</f>
        <v>0</v>
      </c>
      <c r="P35" s="56">
        <f>+O35+BUDGET!N42</f>
        <v>0</v>
      </c>
      <c r="Q35" s="56">
        <f>+P35+BUDGET!O42</f>
        <v>0</v>
      </c>
      <c r="R35" s="56">
        <f>+Q35+BUDGET!P42</f>
        <v>0</v>
      </c>
      <c r="S35" s="56">
        <f>+R35+BUDGET!Q42</f>
        <v>0</v>
      </c>
      <c r="T35" s="56">
        <f>+S35+BUDGET!R42</f>
        <v>0</v>
      </c>
      <c r="U35" s="56">
        <f>+T35+BUDGET!S42</f>
        <v>0</v>
      </c>
      <c r="V35" s="56">
        <f>+U35+BUDGET!T42</f>
        <v>0</v>
      </c>
      <c r="W35" s="56">
        <f>+V35+BUDGET!U42</f>
        <v>0</v>
      </c>
      <c r="X35" s="56">
        <f>+W35+BUDGET!V42</f>
        <v>0</v>
      </c>
      <c r="Y35" s="56">
        <f>+X35+BUDGET!W42</f>
        <v>0</v>
      </c>
      <c r="Z35" s="56">
        <f>+Y35+BUDGET!X42</f>
        <v>0</v>
      </c>
      <c r="AA35" s="21"/>
      <c r="AB35" s="21"/>
    </row>
    <row r="36" spans="2:30" x14ac:dyDescent="0.35">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row>
    <row r="38" spans="2:30" ht="13.5" customHeight="1" thickBot="1" x14ac:dyDescent="0.45">
      <c r="B38" s="54" t="s">
        <v>166</v>
      </c>
      <c r="C38" s="48"/>
      <c r="D38" s="49"/>
      <c r="E38" s="48"/>
      <c r="F38" s="48"/>
      <c r="G38" s="48"/>
      <c r="H38" s="48"/>
      <c r="I38" s="50"/>
      <c r="J38" s="48"/>
      <c r="K38" s="48"/>
      <c r="L38" s="48"/>
      <c r="M38" s="48"/>
      <c r="N38" s="48"/>
      <c r="O38" s="48"/>
      <c r="P38" s="48"/>
      <c r="Q38" s="48"/>
      <c r="R38" s="48"/>
      <c r="S38" s="48"/>
      <c r="T38" s="48"/>
      <c r="U38" s="48"/>
      <c r="V38" s="48"/>
      <c r="W38" s="48"/>
      <c r="X38" s="48"/>
      <c r="Y38" s="48"/>
      <c r="Z38" s="48"/>
      <c r="AA38" s="3"/>
      <c r="AB38" s="3"/>
      <c r="AC38" s="3"/>
      <c r="AD38" s="3"/>
    </row>
    <row r="39" spans="2:30" x14ac:dyDescent="0.35">
      <c r="B39" s="8" t="s">
        <v>37</v>
      </c>
      <c r="C39" s="8"/>
    </row>
    <row r="40" spans="2:30" x14ac:dyDescent="0.35">
      <c r="C40" s="21" t="str">
        <f>+INPUTS!$D21</f>
        <v>Business Case Management</v>
      </c>
      <c r="G40" s="55">
        <f>+Z11</f>
        <v>0</v>
      </c>
      <c r="K40" s="56">
        <f>+ACTUAL!J15</f>
        <v>0</v>
      </c>
      <c r="L40" s="56">
        <f>+K40+ACTUAL!K15</f>
        <v>0</v>
      </c>
      <c r="M40" s="56">
        <f>+L40+ACTUAL!L15</f>
        <v>0</v>
      </c>
      <c r="N40" s="56">
        <f>+M40+ACTUAL!M15</f>
        <v>0</v>
      </c>
      <c r="O40" s="56">
        <f>+N40+ACTUAL!N15</f>
        <v>0</v>
      </c>
      <c r="P40" s="56">
        <f>+O40+ACTUAL!O15</f>
        <v>0</v>
      </c>
      <c r="Q40" s="56">
        <f>+P40+ACTUAL!P15</f>
        <v>0</v>
      </c>
      <c r="R40" s="56">
        <f>+Q40+ACTUAL!Q15</f>
        <v>0</v>
      </c>
      <c r="S40" s="56">
        <f>+R40+ACTUAL!R15</f>
        <v>0</v>
      </c>
      <c r="T40" s="56">
        <f>+S40+ACTUAL!S15</f>
        <v>0</v>
      </c>
      <c r="U40" s="56">
        <f>+T40+ACTUAL!T15</f>
        <v>0</v>
      </c>
      <c r="V40" s="56">
        <f>+U40+ACTUAL!U15</f>
        <v>0</v>
      </c>
      <c r="W40" s="56">
        <f>+V40+ACTUAL!V15</f>
        <v>0</v>
      </c>
      <c r="X40" s="56">
        <f>+W40+ACTUAL!W15</f>
        <v>0</v>
      </c>
      <c r="Y40" s="56">
        <f>+X40+ACTUAL!X15</f>
        <v>0</v>
      </c>
      <c r="Z40" s="56">
        <f>+Y40+ACTUAL!Y15</f>
        <v>0</v>
      </c>
      <c r="AB40" s="55"/>
    </row>
    <row r="41" spans="2:30" x14ac:dyDescent="0.35">
      <c r="C41" s="21">
        <f>+INPUTS!$D22</f>
        <v>0</v>
      </c>
      <c r="G41" s="55">
        <f t="shared" ref="G41:G49" si="5">+Z12</f>
        <v>0</v>
      </c>
      <c r="K41" s="56">
        <f>+ACTUAL!J16</f>
        <v>0</v>
      </c>
      <c r="L41" s="56">
        <f>+K41+ACTUAL!K16</f>
        <v>0</v>
      </c>
      <c r="M41" s="56">
        <f>+L41+ACTUAL!L16</f>
        <v>0</v>
      </c>
      <c r="N41" s="56">
        <f>+M41+ACTUAL!M16</f>
        <v>0</v>
      </c>
      <c r="O41" s="56">
        <f>+N41+ACTUAL!N16</f>
        <v>0</v>
      </c>
      <c r="P41" s="56">
        <f>+O41+ACTUAL!O16</f>
        <v>0</v>
      </c>
      <c r="Q41" s="56">
        <f>+P41+ACTUAL!P16</f>
        <v>0</v>
      </c>
      <c r="R41" s="56">
        <f>+Q41+ACTUAL!Q16</f>
        <v>0</v>
      </c>
      <c r="S41" s="56">
        <f>+R41+ACTUAL!R16</f>
        <v>0</v>
      </c>
      <c r="T41" s="56">
        <f>+S41+ACTUAL!S16</f>
        <v>0</v>
      </c>
      <c r="U41" s="56">
        <f>+T41+ACTUAL!T16</f>
        <v>0</v>
      </c>
      <c r="V41" s="56">
        <f>+U41+ACTUAL!U16</f>
        <v>0</v>
      </c>
      <c r="W41" s="56">
        <f>+V41+ACTUAL!V16</f>
        <v>0</v>
      </c>
      <c r="X41" s="56">
        <f>+W41+ACTUAL!W16</f>
        <v>0</v>
      </c>
      <c r="Y41" s="56">
        <f>+X41+ACTUAL!X16</f>
        <v>0</v>
      </c>
      <c r="Z41" s="56">
        <f>+Y41+ACTUAL!Y16</f>
        <v>0</v>
      </c>
      <c r="AB41" s="55"/>
    </row>
    <row r="42" spans="2:30" x14ac:dyDescent="0.35">
      <c r="C42" s="21">
        <f>+INPUTS!$D23</f>
        <v>0</v>
      </c>
      <c r="G42" s="55">
        <f t="shared" si="5"/>
        <v>0</v>
      </c>
      <c r="K42" s="56">
        <f>+ACTUAL!J17</f>
        <v>0</v>
      </c>
      <c r="L42" s="56">
        <f>+K42+ACTUAL!K17</f>
        <v>0</v>
      </c>
      <c r="M42" s="56">
        <f>+L42+ACTUAL!L17</f>
        <v>0</v>
      </c>
      <c r="N42" s="56">
        <f>+M42+ACTUAL!M17</f>
        <v>0</v>
      </c>
      <c r="O42" s="56">
        <f>+N42+ACTUAL!N17</f>
        <v>0</v>
      </c>
      <c r="P42" s="56">
        <f>+O42+ACTUAL!O17</f>
        <v>0</v>
      </c>
      <c r="Q42" s="56">
        <f>+P42+ACTUAL!P17</f>
        <v>0</v>
      </c>
      <c r="R42" s="56">
        <f>+Q42+ACTUAL!Q17</f>
        <v>0</v>
      </c>
      <c r="S42" s="56">
        <f>+R42+ACTUAL!R17</f>
        <v>0</v>
      </c>
      <c r="T42" s="56">
        <f>+S42+ACTUAL!S17</f>
        <v>0</v>
      </c>
      <c r="U42" s="56">
        <f>+T42+ACTUAL!T17</f>
        <v>0</v>
      </c>
      <c r="V42" s="56">
        <f>+U42+ACTUAL!U17</f>
        <v>0</v>
      </c>
      <c r="W42" s="56">
        <f>+V42+ACTUAL!V17</f>
        <v>0</v>
      </c>
      <c r="X42" s="56">
        <f>+W42+ACTUAL!W17</f>
        <v>0</v>
      </c>
      <c r="Y42" s="56">
        <f>+X42+ACTUAL!X17</f>
        <v>0</v>
      </c>
      <c r="Z42" s="56">
        <f>+Y42+ACTUAL!Y17</f>
        <v>0</v>
      </c>
      <c r="AB42" s="55"/>
    </row>
    <row r="43" spans="2:30" x14ac:dyDescent="0.35">
      <c r="C43" s="21">
        <f>+INPUTS!$D24</f>
        <v>0</v>
      </c>
      <c r="G43" s="55">
        <f t="shared" si="5"/>
        <v>0</v>
      </c>
      <c r="K43" s="56">
        <f>+ACTUAL!J18</f>
        <v>0</v>
      </c>
      <c r="L43" s="56">
        <f>+K43+ACTUAL!K18</f>
        <v>0</v>
      </c>
      <c r="M43" s="56">
        <f>+L43+ACTUAL!L18</f>
        <v>0</v>
      </c>
      <c r="N43" s="56">
        <f>+M43+ACTUAL!M18</f>
        <v>0</v>
      </c>
      <c r="O43" s="56">
        <f>+N43+ACTUAL!N18</f>
        <v>0</v>
      </c>
      <c r="P43" s="56">
        <f>+O43+ACTUAL!O18</f>
        <v>0</v>
      </c>
      <c r="Q43" s="56">
        <f>+P43+ACTUAL!P18</f>
        <v>0</v>
      </c>
      <c r="R43" s="56">
        <f>+Q43+ACTUAL!Q18</f>
        <v>0</v>
      </c>
      <c r="S43" s="56">
        <f>+R43+ACTUAL!R18</f>
        <v>0</v>
      </c>
      <c r="T43" s="56">
        <f>+S43+ACTUAL!S18</f>
        <v>0</v>
      </c>
      <c r="U43" s="56">
        <f>+T43+ACTUAL!T18</f>
        <v>0</v>
      </c>
      <c r="V43" s="56">
        <f>+U43+ACTUAL!U18</f>
        <v>0</v>
      </c>
      <c r="W43" s="56">
        <f>+V43+ACTUAL!V18</f>
        <v>0</v>
      </c>
      <c r="X43" s="56">
        <f>+W43+ACTUAL!W18</f>
        <v>0</v>
      </c>
      <c r="Y43" s="56">
        <f>+X43+ACTUAL!X18</f>
        <v>0</v>
      </c>
      <c r="Z43" s="56">
        <f>+Y43+ACTUAL!Y18</f>
        <v>0</v>
      </c>
      <c r="AB43" s="55"/>
    </row>
    <row r="44" spans="2:30" x14ac:dyDescent="0.35">
      <c r="C44" s="21">
        <f>+INPUTS!$D25</f>
        <v>0</v>
      </c>
      <c r="G44" s="55">
        <f t="shared" si="5"/>
        <v>0</v>
      </c>
      <c r="K44" s="56">
        <f>+ACTUAL!J19</f>
        <v>0</v>
      </c>
      <c r="L44" s="56">
        <f>+K44+ACTUAL!K19</f>
        <v>0</v>
      </c>
      <c r="M44" s="56">
        <f>+L44+ACTUAL!L19</f>
        <v>0</v>
      </c>
      <c r="N44" s="56">
        <f>+M44+ACTUAL!M19</f>
        <v>0</v>
      </c>
      <c r="O44" s="56">
        <f>+N44+ACTUAL!N19</f>
        <v>0</v>
      </c>
      <c r="P44" s="56">
        <f>+O44+ACTUAL!O19</f>
        <v>0</v>
      </c>
      <c r="Q44" s="56">
        <f>+P44+ACTUAL!P19</f>
        <v>0</v>
      </c>
      <c r="R44" s="56">
        <f>+Q44+ACTUAL!Q19</f>
        <v>0</v>
      </c>
      <c r="S44" s="56">
        <f>+R44+ACTUAL!R19</f>
        <v>0</v>
      </c>
      <c r="T44" s="56">
        <f>+S44+ACTUAL!S19</f>
        <v>0</v>
      </c>
      <c r="U44" s="56">
        <f>+T44+ACTUAL!T19</f>
        <v>0</v>
      </c>
      <c r="V44" s="56">
        <f>+U44+ACTUAL!U19</f>
        <v>0</v>
      </c>
      <c r="W44" s="56">
        <f>+V44+ACTUAL!V19</f>
        <v>0</v>
      </c>
      <c r="X44" s="56">
        <f>+W44+ACTUAL!W19</f>
        <v>0</v>
      </c>
      <c r="Y44" s="56">
        <f>+X44+ACTUAL!X19</f>
        <v>0</v>
      </c>
      <c r="Z44" s="56">
        <f>+Y44+ACTUAL!Y19</f>
        <v>0</v>
      </c>
      <c r="AB44" s="55"/>
    </row>
    <row r="45" spans="2:30" x14ac:dyDescent="0.35">
      <c r="C45" s="21">
        <f>+INPUTS!$D26</f>
        <v>0</v>
      </c>
      <c r="G45" s="55">
        <f t="shared" si="5"/>
        <v>0</v>
      </c>
      <c r="K45" s="56">
        <f>+ACTUAL!J20</f>
        <v>0</v>
      </c>
      <c r="L45" s="56">
        <f>+K45+ACTUAL!K20</f>
        <v>0</v>
      </c>
      <c r="M45" s="56">
        <f>+L45+ACTUAL!L20</f>
        <v>0</v>
      </c>
      <c r="N45" s="56">
        <f>+M45+ACTUAL!M20</f>
        <v>0</v>
      </c>
      <c r="O45" s="56">
        <f>+N45+ACTUAL!N20</f>
        <v>0</v>
      </c>
      <c r="P45" s="56">
        <f>+O45+ACTUAL!O20</f>
        <v>0</v>
      </c>
      <c r="Q45" s="56">
        <f>+P45+ACTUAL!P20</f>
        <v>0</v>
      </c>
      <c r="R45" s="56">
        <f>+Q45+ACTUAL!Q20</f>
        <v>0</v>
      </c>
      <c r="S45" s="56">
        <f>+R45+ACTUAL!R20</f>
        <v>0</v>
      </c>
      <c r="T45" s="56">
        <f>+S45+ACTUAL!S20</f>
        <v>0</v>
      </c>
      <c r="U45" s="56">
        <f>+T45+ACTUAL!T20</f>
        <v>0</v>
      </c>
      <c r="V45" s="56">
        <f>+U45+ACTUAL!U20</f>
        <v>0</v>
      </c>
      <c r="W45" s="56">
        <f>+V45+ACTUAL!V20</f>
        <v>0</v>
      </c>
      <c r="X45" s="56">
        <f>+W45+ACTUAL!W20</f>
        <v>0</v>
      </c>
      <c r="Y45" s="56">
        <f>+X45+ACTUAL!X20</f>
        <v>0</v>
      </c>
      <c r="Z45" s="56">
        <f>+Y45+ACTUAL!Y20</f>
        <v>0</v>
      </c>
      <c r="AB45" s="55"/>
    </row>
    <row r="46" spans="2:30" x14ac:dyDescent="0.35">
      <c r="C46" s="21">
        <f>+INPUTS!$D27</f>
        <v>0</v>
      </c>
      <c r="G46" s="55">
        <f t="shared" si="5"/>
        <v>0</v>
      </c>
      <c r="K46" s="56">
        <f>+ACTUAL!J21</f>
        <v>0</v>
      </c>
      <c r="L46" s="56">
        <f>+K46+ACTUAL!K21</f>
        <v>0</v>
      </c>
      <c r="M46" s="56">
        <f>+L46+ACTUAL!L21</f>
        <v>0</v>
      </c>
      <c r="N46" s="56">
        <f>+M46+ACTUAL!M21</f>
        <v>0</v>
      </c>
      <c r="O46" s="56">
        <f>+N46+ACTUAL!N21</f>
        <v>0</v>
      </c>
      <c r="P46" s="56">
        <f>+O46+ACTUAL!O21</f>
        <v>0</v>
      </c>
      <c r="Q46" s="56">
        <f>+P46+ACTUAL!P21</f>
        <v>0</v>
      </c>
      <c r="R46" s="56">
        <f>+Q46+ACTUAL!Q21</f>
        <v>0</v>
      </c>
      <c r="S46" s="56">
        <f>+R46+ACTUAL!R21</f>
        <v>0</v>
      </c>
      <c r="T46" s="56">
        <f>+S46+ACTUAL!S21</f>
        <v>0</v>
      </c>
      <c r="U46" s="56">
        <f>+T46+ACTUAL!T21</f>
        <v>0</v>
      </c>
      <c r="V46" s="56">
        <f>+U46+ACTUAL!U21</f>
        <v>0</v>
      </c>
      <c r="W46" s="56">
        <f>+V46+ACTUAL!V21</f>
        <v>0</v>
      </c>
      <c r="X46" s="56">
        <f>+W46+ACTUAL!W21</f>
        <v>0</v>
      </c>
      <c r="Y46" s="56">
        <f>+X46+ACTUAL!X21</f>
        <v>0</v>
      </c>
      <c r="Z46" s="56">
        <f>+Y46+ACTUAL!Y21</f>
        <v>0</v>
      </c>
      <c r="AB46" s="55"/>
    </row>
    <row r="47" spans="2:30" x14ac:dyDescent="0.35">
      <c r="C47" s="21">
        <f>+INPUTS!$D28</f>
        <v>0</v>
      </c>
      <c r="G47" s="55">
        <f t="shared" si="5"/>
        <v>0</v>
      </c>
      <c r="K47" s="56">
        <f>+ACTUAL!J22</f>
        <v>0</v>
      </c>
      <c r="L47" s="56">
        <f>+K47+ACTUAL!K22</f>
        <v>0</v>
      </c>
      <c r="M47" s="56">
        <f>+L47+ACTUAL!L22</f>
        <v>0</v>
      </c>
      <c r="N47" s="56">
        <f>+M47+ACTUAL!M22</f>
        <v>0</v>
      </c>
      <c r="O47" s="56">
        <f>+N47+ACTUAL!N22</f>
        <v>0</v>
      </c>
      <c r="P47" s="56">
        <f>+O47+ACTUAL!O22</f>
        <v>0</v>
      </c>
      <c r="Q47" s="56">
        <f>+P47+ACTUAL!P22</f>
        <v>0</v>
      </c>
      <c r="R47" s="56">
        <f>+Q47+ACTUAL!Q22</f>
        <v>0</v>
      </c>
      <c r="S47" s="56">
        <f>+R47+ACTUAL!R22</f>
        <v>0</v>
      </c>
      <c r="T47" s="56">
        <f>+S47+ACTUAL!S22</f>
        <v>0</v>
      </c>
      <c r="U47" s="56">
        <f>+T47+ACTUAL!T22</f>
        <v>0</v>
      </c>
      <c r="V47" s="56">
        <f>+U47+ACTUAL!U22</f>
        <v>0</v>
      </c>
      <c r="W47" s="56">
        <f>+V47+ACTUAL!V22</f>
        <v>0</v>
      </c>
      <c r="X47" s="56">
        <f>+W47+ACTUAL!W22</f>
        <v>0</v>
      </c>
      <c r="Y47" s="56">
        <f>+X47+ACTUAL!X22</f>
        <v>0</v>
      </c>
      <c r="Z47" s="56">
        <f>+Y47+ACTUAL!Y22</f>
        <v>0</v>
      </c>
      <c r="AB47" s="55"/>
    </row>
    <row r="48" spans="2:30" x14ac:dyDescent="0.35">
      <c r="C48" s="21">
        <f>+INPUTS!$D29</f>
        <v>0</v>
      </c>
      <c r="G48" s="55">
        <f t="shared" si="5"/>
        <v>0</v>
      </c>
      <c r="K48" s="56">
        <f>+ACTUAL!J23</f>
        <v>0</v>
      </c>
      <c r="L48" s="56">
        <f>+K48+ACTUAL!K23</f>
        <v>0</v>
      </c>
      <c r="M48" s="56">
        <f>+L48+ACTUAL!L23</f>
        <v>0</v>
      </c>
      <c r="N48" s="56">
        <f>+M48+ACTUAL!M23</f>
        <v>0</v>
      </c>
      <c r="O48" s="56">
        <f>+N48+ACTUAL!N23</f>
        <v>0</v>
      </c>
      <c r="P48" s="56">
        <f>+O48+ACTUAL!O23</f>
        <v>0</v>
      </c>
      <c r="Q48" s="56">
        <f>+P48+ACTUAL!P23</f>
        <v>0</v>
      </c>
      <c r="R48" s="56">
        <f>+Q48+ACTUAL!Q23</f>
        <v>0</v>
      </c>
      <c r="S48" s="56">
        <f>+R48+ACTUAL!R23</f>
        <v>0</v>
      </c>
      <c r="T48" s="56">
        <f>+S48+ACTUAL!S23</f>
        <v>0</v>
      </c>
      <c r="U48" s="56">
        <f>+T48+ACTUAL!T23</f>
        <v>0</v>
      </c>
      <c r="V48" s="56">
        <f>+U48+ACTUAL!U23</f>
        <v>0</v>
      </c>
      <c r="W48" s="56">
        <f>+V48+ACTUAL!V23</f>
        <v>0</v>
      </c>
      <c r="X48" s="56">
        <f>+W48+ACTUAL!W23</f>
        <v>0</v>
      </c>
      <c r="Y48" s="56">
        <f>+X48+ACTUAL!X23</f>
        <v>0</v>
      </c>
      <c r="Z48" s="56">
        <f>+Y48+ACTUAL!Y23</f>
        <v>0</v>
      </c>
      <c r="AB48" s="55"/>
    </row>
    <row r="49" spans="3:28" x14ac:dyDescent="0.35">
      <c r="C49" s="21">
        <f>+INPUTS!$D30</f>
        <v>0</v>
      </c>
      <c r="G49" s="55">
        <f t="shared" si="5"/>
        <v>0</v>
      </c>
      <c r="K49" s="56">
        <f>+ACTUAL!J24</f>
        <v>0</v>
      </c>
      <c r="L49" s="56">
        <f>+K49+ACTUAL!K24</f>
        <v>0</v>
      </c>
      <c r="M49" s="56">
        <f>+L49+ACTUAL!L24</f>
        <v>0</v>
      </c>
      <c r="N49" s="56">
        <f>+M49+ACTUAL!M24</f>
        <v>0</v>
      </c>
      <c r="O49" s="56">
        <f>+N49+ACTUAL!N24</f>
        <v>0</v>
      </c>
      <c r="P49" s="56">
        <f>+O49+ACTUAL!O24</f>
        <v>0</v>
      </c>
      <c r="Q49" s="56">
        <f>+P49+ACTUAL!P24</f>
        <v>0</v>
      </c>
      <c r="R49" s="56">
        <f>+Q49+ACTUAL!Q24</f>
        <v>0</v>
      </c>
      <c r="S49" s="56">
        <f>+R49+ACTUAL!R24</f>
        <v>0</v>
      </c>
      <c r="T49" s="56">
        <f>+S49+ACTUAL!S24</f>
        <v>0</v>
      </c>
      <c r="U49" s="56">
        <f>+T49+ACTUAL!T24</f>
        <v>0</v>
      </c>
      <c r="V49" s="56">
        <f>+U49+ACTUAL!U24</f>
        <v>0</v>
      </c>
      <c r="W49" s="56">
        <f>+V49+ACTUAL!V24</f>
        <v>0</v>
      </c>
      <c r="X49" s="56">
        <f>+W49+ACTUAL!W24</f>
        <v>0</v>
      </c>
      <c r="Y49" s="56">
        <f>+X49+ACTUAL!X24</f>
        <v>0</v>
      </c>
      <c r="Z49" s="56">
        <f>+Y49+ACTUAL!Y24</f>
        <v>0</v>
      </c>
      <c r="AB49" s="55"/>
    </row>
    <row r="50" spans="3:28" x14ac:dyDescent="0.35">
      <c r="C50" s="21" t="str">
        <f>+INPUTS!$C37</f>
        <v>Advisor 1</v>
      </c>
      <c r="G50" s="55">
        <f>+Z20</f>
        <v>0</v>
      </c>
      <c r="K50" s="56">
        <f>+ACTUAL!J28</f>
        <v>0</v>
      </c>
      <c r="L50" s="56">
        <f>+K50+ACTUAL!K28</f>
        <v>0</v>
      </c>
      <c r="M50" s="56">
        <f>+L50+ACTUAL!L28</f>
        <v>0</v>
      </c>
      <c r="N50" s="56">
        <f>+M50+ACTUAL!M28</f>
        <v>0</v>
      </c>
      <c r="O50" s="56">
        <f>+N50+ACTUAL!N28</f>
        <v>0</v>
      </c>
      <c r="P50" s="56">
        <f>+O50+ACTUAL!O28</f>
        <v>0</v>
      </c>
      <c r="Q50" s="56">
        <f>+P50+ACTUAL!P28</f>
        <v>0</v>
      </c>
      <c r="R50" s="56">
        <f>+Q50+ACTUAL!Q28</f>
        <v>0</v>
      </c>
      <c r="S50" s="56">
        <f>+R50+ACTUAL!R28</f>
        <v>0</v>
      </c>
      <c r="T50" s="56">
        <f>+S50+ACTUAL!S28</f>
        <v>0</v>
      </c>
      <c r="U50" s="56">
        <f>+T50+ACTUAL!T28</f>
        <v>0</v>
      </c>
      <c r="V50" s="56">
        <f>+U50+ACTUAL!U28</f>
        <v>0</v>
      </c>
      <c r="W50" s="56">
        <f>+V50+ACTUAL!V28</f>
        <v>0</v>
      </c>
      <c r="X50" s="56">
        <f>+W50+ACTUAL!W28</f>
        <v>0</v>
      </c>
      <c r="Y50" s="56">
        <f>+X50+ACTUAL!X28</f>
        <v>0</v>
      </c>
      <c r="Z50" s="56">
        <f>+Y50+ACTUAL!Y28</f>
        <v>0</v>
      </c>
      <c r="AB50" s="55"/>
    </row>
    <row r="51" spans="3:28" x14ac:dyDescent="0.35">
      <c r="C51" s="21" t="str">
        <f>+INPUTS!$C38</f>
        <v>Advisor 2</v>
      </c>
      <c r="G51" s="55">
        <f t="shared" ref="G51:G63" si="6">+Z21</f>
        <v>0</v>
      </c>
      <c r="K51" s="56">
        <f>+ACTUAL!J29</f>
        <v>0</v>
      </c>
      <c r="L51" s="56">
        <f>+K51+ACTUAL!K29</f>
        <v>0</v>
      </c>
      <c r="M51" s="56">
        <f>+L51+ACTUAL!L29</f>
        <v>0</v>
      </c>
      <c r="N51" s="56">
        <f>+M51+ACTUAL!M29</f>
        <v>0</v>
      </c>
      <c r="O51" s="56">
        <f>+N51+ACTUAL!N29</f>
        <v>0</v>
      </c>
      <c r="P51" s="56">
        <f>+O51+ACTUAL!O29</f>
        <v>0</v>
      </c>
      <c r="Q51" s="56">
        <f>+P51+ACTUAL!P29</f>
        <v>0</v>
      </c>
      <c r="R51" s="56">
        <f>+Q51+ACTUAL!Q29</f>
        <v>0</v>
      </c>
      <c r="S51" s="56">
        <f>+R51+ACTUAL!R29</f>
        <v>0</v>
      </c>
      <c r="T51" s="56">
        <f>+S51+ACTUAL!S29</f>
        <v>0</v>
      </c>
      <c r="U51" s="56">
        <f>+T51+ACTUAL!T29</f>
        <v>0</v>
      </c>
      <c r="V51" s="56">
        <f>+U51+ACTUAL!U29</f>
        <v>0</v>
      </c>
      <c r="W51" s="56">
        <f>+V51+ACTUAL!V29</f>
        <v>0</v>
      </c>
      <c r="X51" s="56">
        <f>+W51+ACTUAL!W29</f>
        <v>0</v>
      </c>
      <c r="Y51" s="56">
        <f>+X51+ACTUAL!X29</f>
        <v>0</v>
      </c>
      <c r="Z51" s="56">
        <f>+Y51+ACTUAL!Y29</f>
        <v>0</v>
      </c>
      <c r="AB51" s="55"/>
    </row>
    <row r="52" spans="3:28" x14ac:dyDescent="0.35">
      <c r="C52" s="21" t="str">
        <f>+INPUTS!$C39</f>
        <v>Advisor 3</v>
      </c>
      <c r="G52" s="55">
        <f t="shared" si="6"/>
        <v>0</v>
      </c>
      <c r="K52" s="56">
        <f>+ACTUAL!J30</f>
        <v>0</v>
      </c>
      <c r="L52" s="56">
        <f>+K52+ACTUAL!K30</f>
        <v>0</v>
      </c>
      <c r="M52" s="56">
        <f>+L52+ACTUAL!L30</f>
        <v>0</v>
      </c>
      <c r="N52" s="56">
        <f>+M52+ACTUAL!M30</f>
        <v>0</v>
      </c>
      <c r="O52" s="56">
        <f>+N52+ACTUAL!N30</f>
        <v>0</v>
      </c>
      <c r="P52" s="56">
        <f>+O52+ACTUAL!O30</f>
        <v>0</v>
      </c>
      <c r="Q52" s="56">
        <f>+P52+ACTUAL!P30</f>
        <v>0</v>
      </c>
      <c r="R52" s="56">
        <f>+Q52+ACTUAL!Q30</f>
        <v>0</v>
      </c>
      <c r="S52" s="56">
        <f>+R52+ACTUAL!R30</f>
        <v>0</v>
      </c>
      <c r="T52" s="56">
        <f>+S52+ACTUAL!S30</f>
        <v>0</v>
      </c>
      <c r="U52" s="56">
        <f>+T52+ACTUAL!T30</f>
        <v>0</v>
      </c>
      <c r="V52" s="56">
        <f>+U52+ACTUAL!U30</f>
        <v>0</v>
      </c>
      <c r="W52" s="56">
        <f>+V52+ACTUAL!V30</f>
        <v>0</v>
      </c>
      <c r="X52" s="56">
        <f>+W52+ACTUAL!W30</f>
        <v>0</v>
      </c>
      <c r="Y52" s="56">
        <f>+X52+ACTUAL!X30</f>
        <v>0</v>
      </c>
      <c r="Z52" s="56">
        <f>+Y52+ACTUAL!Y30</f>
        <v>0</v>
      </c>
      <c r="AB52" s="55"/>
    </row>
    <row r="53" spans="3:28" x14ac:dyDescent="0.35">
      <c r="C53" s="21" t="str">
        <f>+INPUTS!$C40</f>
        <v>Advisor 4</v>
      </c>
      <c r="G53" s="55">
        <f t="shared" si="6"/>
        <v>0</v>
      </c>
      <c r="K53" s="56">
        <f>+ACTUAL!J31</f>
        <v>0</v>
      </c>
      <c r="L53" s="56">
        <f>+K53+ACTUAL!K31</f>
        <v>0</v>
      </c>
      <c r="M53" s="56">
        <f>+L53+ACTUAL!L31</f>
        <v>0</v>
      </c>
      <c r="N53" s="56">
        <f>+M53+ACTUAL!M31</f>
        <v>0</v>
      </c>
      <c r="O53" s="56">
        <f>+N53+ACTUAL!N31</f>
        <v>0</v>
      </c>
      <c r="P53" s="56">
        <f>+O53+ACTUAL!O31</f>
        <v>0</v>
      </c>
      <c r="Q53" s="56">
        <f>+P53+ACTUAL!P31</f>
        <v>0</v>
      </c>
      <c r="R53" s="56">
        <f>+Q53+ACTUAL!Q31</f>
        <v>0</v>
      </c>
      <c r="S53" s="56">
        <f>+R53+ACTUAL!R31</f>
        <v>0</v>
      </c>
      <c r="T53" s="56">
        <f>+S53+ACTUAL!S31</f>
        <v>0</v>
      </c>
      <c r="U53" s="56">
        <f>+T53+ACTUAL!T31</f>
        <v>0</v>
      </c>
      <c r="V53" s="56">
        <f>+U53+ACTUAL!U31</f>
        <v>0</v>
      </c>
      <c r="W53" s="56">
        <f>+V53+ACTUAL!V31</f>
        <v>0</v>
      </c>
      <c r="X53" s="56">
        <f>+W53+ACTUAL!W31</f>
        <v>0</v>
      </c>
      <c r="Y53" s="56">
        <f>+X53+ACTUAL!X31</f>
        <v>0</v>
      </c>
      <c r="Z53" s="56">
        <f>+Y53+ACTUAL!Y31</f>
        <v>0</v>
      </c>
      <c r="AB53" s="55"/>
    </row>
    <row r="54" spans="3:28" x14ac:dyDescent="0.35">
      <c r="C54" s="21" t="str">
        <f>+INPUTS!$C41</f>
        <v>Advisor 5</v>
      </c>
      <c r="G54" s="55">
        <f t="shared" si="6"/>
        <v>0</v>
      </c>
      <c r="K54" s="56">
        <f>+ACTUAL!J32</f>
        <v>0</v>
      </c>
      <c r="L54" s="56">
        <f>+K54+ACTUAL!K32</f>
        <v>0</v>
      </c>
      <c r="M54" s="56">
        <f>+L54+ACTUAL!L32</f>
        <v>0</v>
      </c>
      <c r="N54" s="56">
        <f>+M54+ACTUAL!M32</f>
        <v>0</v>
      </c>
      <c r="O54" s="56">
        <f>+N54+ACTUAL!N32</f>
        <v>0</v>
      </c>
      <c r="P54" s="56">
        <f>+O54+ACTUAL!O32</f>
        <v>0</v>
      </c>
      <c r="Q54" s="56">
        <f>+P54+ACTUAL!P32</f>
        <v>0</v>
      </c>
      <c r="R54" s="56">
        <f>+Q54+ACTUAL!Q32</f>
        <v>0</v>
      </c>
      <c r="S54" s="56">
        <f>+R54+ACTUAL!R32</f>
        <v>0</v>
      </c>
      <c r="T54" s="56">
        <f>+S54+ACTUAL!S32</f>
        <v>0</v>
      </c>
      <c r="U54" s="56">
        <f>+T54+ACTUAL!T32</f>
        <v>0</v>
      </c>
      <c r="V54" s="56">
        <f>+U54+ACTUAL!U32</f>
        <v>0</v>
      </c>
      <c r="W54" s="56">
        <f>+V54+ACTUAL!V32</f>
        <v>0</v>
      </c>
      <c r="X54" s="56">
        <f>+W54+ACTUAL!W32</f>
        <v>0</v>
      </c>
      <c r="Y54" s="56">
        <f>+X54+ACTUAL!X32</f>
        <v>0</v>
      </c>
      <c r="Z54" s="56">
        <f>+Y54+ACTUAL!Y32</f>
        <v>0</v>
      </c>
      <c r="AB54" s="55"/>
    </row>
    <row r="55" spans="3:28" x14ac:dyDescent="0.35">
      <c r="C55" s="21" t="str">
        <f>+INPUTS!$C42</f>
        <v>Advisor 6</v>
      </c>
      <c r="G55" s="55">
        <f t="shared" si="6"/>
        <v>0</v>
      </c>
      <c r="K55" s="56">
        <f>+ACTUAL!J33</f>
        <v>0</v>
      </c>
      <c r="L55" s="56">
        <f>+K55+ACTUAL!K33</f>
        <v>0</v>
      </c>
      <c r="M55" s="56">
        <f>+L55+ACTUAL!L33</f>
        <v>0</v>
      </c>
      <c r="N55" s="56">
        <f>+M55+ACTUAL!M33</f>
        <v>0</v>
      </c>
      <c r="O55" s="56">
        <f>+N55+ACTUAL!N33</f>
        <v>0</v>
      </c>
      <c r="P55" s="56">
        <f>+O55+ACTUAL!O33</f>
        <v>0</v>
      </c>
      <c r="Q55" s="56">
        <f>+P55+ACTUAL!P33</f>
        <v>0</v>
      </c>
      <c r="R55" s="56">
        <f>+Q55+ACTUAL!Q33</f>
        <v>0</v>
      </c>
      <c r="S55" s="56">
        <f>+R55+ACTUAL!R33</f>
        <v>0</v>
      </c>
      <c r="T55" s="56">
        <f>+S55+ACTUAL!S33</f>
        <v>0</v>
      </c>
      <c r="U55" s="56">
        <f>+T55+ACTUAL!T33</f>
        <v>0</v>
      </c>
      <c r="V55" s="56">
        <f>+U55+ACTUAL!U33</f>
        <v>0</v>
      </c>
      <c r="W55" s="56">
        <f>+V55+ACTUAL!V33</f>
        <v>0</v>
      </c>
      <c r="X55" s="56">
        <f>+W55+ACTUAL!W33</f>
        <v>0</v>
      </c>
      <c r="Y55" s="56">
        <f>+X55+ACTUAL!X33</f>
        <v>0</v>
      </c>
      <c r="Z55" s="56">
        <f>+Y55+ACTUAL!Y33</f>
        <v>0</v>
      </c>
      <c r="AB55" s="55"/>
    </row>
    <row r="56" spans="3:28" x14ac:dyDescent="0.35">
      <c r="C56" s="21" t="str">
        <f>+INPUTS!$C43</f>
        <v>Advisor 7</v>
      </c>
      <c r="G56" s="55">
        <f t="shared" si="6"/>
        <v>0</v>
      </c>
      <c r="K56" s="56">
        <f>+ACTUAL!J34</f>
        <v>0</v>
      </c>
      <c r="L56" s="56">
        <f>+K56+ACTUAL!K34</f>
        <v>0</v>
      </c>
      <c r="M56" s="56">
        <f>+L56+ACTUAL!L34</f>
        <v>0</v>
      </c>
      <c r="N56" s="56">
        <f>+M56+ACTUAL!M34</f>
        <v>0</v>
      </c>
      <c r="O56" s="56">
        <f>+N56+ACTUAL!N34</f>
        <v>0</v>
      </c>
      <c r="P56" s="56">
        <f>+O56+ACTUAL!O34</f>
        <v>0</v>
      </c>
      <c r="Q56" s="56">
        <f>+P56+ACTUAL!P34</f>
        <v>0</v>
      </c>
      <c r="R56" s="56">
        <f>+Q56+ACTUAL!Q34</f>
        <v>0</v>
      </c>
      <c r="S56" s="56">
        <f>+R56+ACTUAL!R34</f>
        <v>0</v>
      </c>
      <c r="T56" s="56">
        <f>+S56+ACTUAL!S34</f>
        <v>0</v>
      </c>
      <c r="U56" s="56">
        <f>+T56+ACTUAL!T34</f>
        <v>0</v>
      </c>
      <c r="V56" s="56">
        <f>+U56+ACTUAL!U34</f>
        <v>0</v>
      </c>
      <c r="W56" s="56">
        <f>+V56+ACTUAL!V34</f>
        <v>0</v>
      </c>
      <c r="X56" s="56">
        <f>+W56+ACTUAL!W34</f>
        <v>0</v>
      </c>
      <c r="Y56" s="56">
        <f>+X56+ACTUAL!X34</f>
        <v>0</v>
      </c>
      <c r="Z56" s="56">
        <f>+Y56+ACTUAL!Y34</f>
        <v>0</v>
      </c>
      <c r="AB56" s="55"/>
    </row>
    <row r="57" spans="3:28" x14ac:dyDescent="0.35">
      <c r="C57" s="21" t="str">
        <f>+INPUTS!$C44</f>
        <v>Advisor 8</v>
      </c>
      <c r="G57" s="55">
        <f t="shared" si="6"/>
        <v>0</v>
      </c>
      <c r="K57" s="56">
        <f>+ACTUAL!J35</f>
        <v>0</v>
      </c>
      <c r="L57" s="56">
        <f>+K57+ACTUAL!K35</f>
        <v>0</v>
      </c>
      <c r="M57" s="56">
        <f>+L57+ACTUAL!L35</f>
        <v>0</v>
      </c>
      <c r="N57" s="56">
        <f>+M57+ACTUAL!M35</f>
        <v>0</v>
      </c>
      <c r="O57" s="56">
        <f>+N57+ACTUAL!N35</f>
        <v>0</v>
      </c>
      <c r="P57" s="56">
        <f>+O57+ACTUAL!O35</f>
        <v>0</v>
      </c>
      <c r="Q57" s="56">
        <f>+P57+ACTUAL!P35</f>
        <v>0</v>
      </c>
      <c r="R57" s="56">
        <f>+Q57+ACTUAL!Q35</f>
        <v>0</v>
      </c>
      <c r="S57" s="56">
        <f>+R57+ACTUAL!R35</f>
        <v>0</v>
      </c>
      <c r="T57" s="56">
        <f>+S57+ACTUAL!S35</f>
        <v>0</v>
      </c>
      <c r="U57" s="56">
        <f>+T57+ACTUAL!T35</f>
        <v>0</v>
      </c>
      <c r="V57" s="56">
        <f>+U57+ACTUAL!U35</f>
        <v>0</v>
      </c>
      <c r="W57" s="56">
        <f>+V57+ACTUAL!V35</f>
        <v>0</v>
      </c>
      <c r="X57" s="56">
        <f>+W57+ACTUAL!W35</f>
        <v>0</v>
      </c>
      <c r="Y57" s="56">
        <f>+X57+ACTUAL!X35</f>
        <v>0</v>
      </c>
      <c r="Z57" s="56">
        <f>+Y57+ACTUAL!Y35</f>
        <v>0</v>
      </c>
      <c r="AB57" s="55"/>
    </row>
    <row r="58" spans="3:28" x14ac:dyDescent="0.35">
      <c r="C58" s="21" t="str">
        <f>+INPUTS!$C45</f>
        <v>Advisor 9</v>
      </c>
      <c r="G58" s="55">
        <f t="shared" si="6"/>
        <v>0</v>
      </c>
      <c r="K58" s="56">
        <f>+ACTUAL!J36</f>
        <v>0</v>
      </c>
      <c r="L58" s="56">
        <f>+K58+ACTUAL!K36</f>
        <v>0</v>
      </c>
      <c r="M58" s="56">
        <f>+L58+ACTUAL!L36</f>
        <v>0</v>
      </c>
      <c r="N58" s="56">
        <f>+M58+ACTUAL!M36</f>
        <v>0</v>
      </c>
      <c r="O58" s="56">
        <f>+N58+ACTUAL!N36</f>
        <v>0</v>
      </c>
      <c r="P58" s="56">
        <f>+O58+ACTUAL!O36</f>
        <v>0</v>
      </c>
      <c r="Q58" s="56">
        <f>+P58+ACTUAL!P36</f>
        <v>0</v>
      </c>
      <c r="R58" s="56">
        <f>+Q58+ACTUAL!Q36</f>
        <v>0</v>
      </c>
      <c r="S58" s="56">
        <f>+R58+ACTUAL!R36</f>
        <v>0</v>
      </c>
      <c r="T58" s="56">
        <f>+S58+ACTUAL!S36</f>
        <v>0</v>
      </c>
      <c r="U58" s="56">
        <f>+T58+ACTUAL!T36</f>
        <v>0</v>
      </c>
      <c r="V58" s="56">
        <f>+U58+ACTUAL!U36</f>
        <v>0</v>
      </c>
      <c r="W58" s="56">
        <f>+V58+ACTUAL!V36</f>
        <v>0</v>
      </c>
      <c r="X58" s="56">
        <f>+W58+ACTUAL!W36</f>
        <v>0</v>
      </c>
      <c r="Y58" s="56">
        <f>+X58+ACTUAL!X36</f>
        <v>0</v>
      </c>
      <c r="Z58" s="56">
        <f>+Y58+ACTUAL!Y36</f>
        <v>0</v>
      </c>
      <c r="AB58" s="55"/>
    </row>
    <row r="59" spans="3:28" x14ac:dyDescent="0.35">
      <c r="C59" s="21" t="str">
        <f>+INPUTS!$C46</f>
        <v>Advisor 10</v>
      </c>
      <c r="G59" s="55">
        <f t="shared" si="6"/>
        <v>0</v>
      </c>
      <c r="K59" s="56">
        <f>+ACTUAL!J37</f>
        <v>0</v>
      </c>
      <c r="L59" s="56">
        <f>+K59+ACTUAL!K37</f>
        <v>0</v>
      </c>
      <c r="M59" s="56">
        <f>+L59+ACTUAL!L37</f>
        <v>0</v>
      </c>
      <c r="N59" s="56">
        <f>+M59+ACTUAL!M37</f>
        <v>0</v>
      </c>
      <c r="O59" s="56">
        <f>+N59+ACTUAL!N37</f>
        <v>0</v>
      </c>
      <c r="P59" s="56">
        <f>+O59+ACTUAL!O37</f>
        <v>0</v>
      </c>
      <c r="Q59" s="56">
        <f>+P59+ACTUAL!P37</f>
        <v>0</v>
      </c>
      <c r="R59" s="56">
        <f>+Q59+ACTUAL!Q37</f>
        <v>0</v>
      </c>
      <c r="S59" s="56">
        <f>+R59+ACTUAL!R37</f>
        <v>0</v>
      </c>
      <c r="T59" s="56">
        <f>+S59+ACTUAL!S37</f>
        <v>0</v>
      </c>
      <c r="U59" s="56">
        <f>+T59+ACTUAL!T37</f>
        <v>0</v>
      </c>
      <c r="V59" s="56">
        <f>+U59+ACTUAL!U37</f>
        <v>0</v>
      </c>
      <c r="W59" s="56">
        <f>+V59+ACTUAL!V37</f>
        <v>0</v>
      </c>
      <c r="X59" s="56">
        <f>+W59+ACTUAL!W37</f>
        <v>0</v>
      </c>
      <c r="Y59" s="56">
        <f>+X59+ACTUAL!X37</f>
        <v>0</v>
      </c>
      <c r="Z59" s="56">
        <f>+Y59+ACTUAL!Y37</f>
        <v>0</v>
      </c>
      <c r="AB59" s="55"/>
    </row>
    <row r="60" spans="3:28" x14ac:dyDescent="0.35">
      <c r="C60" s="21" t="str">
        <f>+INPUTS!$C47</f>
        <v>Advisor 11</v>
      </c>
      <c r="G60" s="55">
        <f t="shared" si="6"/>
        <v>0</v>
      </c>
      <c r="K60" s="56">
        <f>+ACTUAL!J38</f>
        <v>0</v>
      </c>
      <c r="L60" s="56">
        <f>+K60+ACTUAL!K38</f>
        <v>0</v>
      </c>
      <c r="M60" s="56">
        <f>+L60+ACTUAL!L38</f>
        <v>0</v>
      </c>
      <c r="N60" s="56">
        <f>+M60+ACTUAL!M38</f>
        <v>0</v>
      </c>
      <c r="O60" s="56">
        <f>+N60+ACTUAL!N38</f>
        <v>0</v>
      </c>
      <c r="P60" s="56">
        <f>+O60+ACTUAL!O38</f>
        <v>0</v>
      </c>
      <c r="Q60" s="56">
        <f>+P60+ACTUAL!P38</f>
        <v>0</v>
      </c>
      <c r="R60" s="56">
        <f>+Q60+ACTUAL!Q38</f>
        <v>0</v>
      </c>
      <c r="S60" s="56">
        <f>+R60+ACTUAL!R38</f>
        <v>0</v>
      </c>
      <c r="T60" s="56">
        <f>+S60+ACTUAL!S38</f>
        <v>0</v>
      </c>
      <c r="U60" s="56">
        <f>+T60+ACTUAL!T38</f>
        <v>0</v>
      </c>
      <c r="V60" s="56">
        <f>+U60+ACTUAL!U38</f>
        <v>0</v>
      </c>
      <c r="W60" s="56">
        <f>+V60+ACTUAL!V38</f>
        <v>0</v>
      </c>
      <c r="X60" s="56">
        <f>+W60+ACTUAL!W38</f>
        <v>0</v>
      </c>
      <c r="Y60" s="56">
        <f>+X60+ACTUAL!X38</f>
        <v>0</v>
      </c>
      <c r="Z60" s="56">
        <f>+Y60+ACTUAL!Y38</f>
        <v>0</v>
      </c>
      <c r="AB60" s="55"/>
    </row>
    <row r="61" spans="3:28" x14ac:dyDescent="0.35">
      <c r="C61" s="21" t="str">
        <f>+INPUTS!$C48</f>
        <v>SPARE1</v>
      </c>
      <c r="G61" s="55">
        <f t="shared" si="6"/>
        <v>0</v>
      </c>
      <c r="K61" s="56">
        <f>+ACTUAL!J39</f>
        <v>0</v>
      </c>
      <c r="L61" s="56">
        <f>+K61+ACTUAL!K39</f>
        <v>0</v>
      </c>
      <c r="M61" s="56">
        <f>+L61+ACTUAL!L39</f>
        <v>0</v>
      </c>
      <c r="N61" s="56">
        <f>+M61+ACTUAL!M39</f>
        <v>0</v>
      </c>
      <c r="O61" s="56">
        <f>+N61+ACTUAL!N39</f>
        <v>0</v>
      </c>
      <c r="P61" s="56">
        <f>+O61+ACTUAL!O39</f>
        <v>0</v>
      </c>
      <c r="Q61" s="56">
        <f>+P61+ACTUAL!P39</f>
        <v>0</v>
      </c>
      <c r="R61" s="56">
        <f>+Q61+ACTUAL!Q39</f>
        <v>0</v>
      </c>
      <c r="S61" s="56">
        <f>+R61+ACTUAL!R39</f>
        <v>0</v>
      </c>
      <c r="T61" s="56">
        <f>+S61+ACTUAL!S39</f>
        <v>0</v>
      </c>
      <c r="U61" s="56">
        <f>+T61+ACTUAL!T39</f>
        <v>0</v>
      </c>
      <c r="V61" s="56">
        <f>+U61+ACTUAL!U39</f>
        <v>0</v>
      </c>
      <c r="W61" s="56">
        <f>+V61+ACTUAL!V39</f>
        <v>0</v>
      </c>
      <c r="X61" s="56">
        <f>+W61+ACTUAL!W39</f>
        <v>0</v>
      </c>
      <c r="Y61" s="56">
        <f>+X61+ACTUAL!X39</f>
        <v>0</v>
      </c>
      <c r="Z61" s="56">
        <f>+Y61+ACTUAL!Y39</f>
        <v>0</v>
      </c>
      <c r="AB61" s="55"/>
    </row>
    <row r="62" spans="3:28" x14ac:dyDescent="0.35">
      <c r="C62" s="21" t="str">
        <f>+INPUTS!$C49</f>
        <v>SPARE2</v>
      </c>
      <c r="G62" s="55">
        <f t="shared" si="6"/>
        <v>0</v>
      </c>
      <c r="K62" s="56">
        <f>+ACTUAL!J40</f>
        <v>0</v>
      </c>
      <c r="L62" s="56">
        <f>+K62+ACTUAL!K40</f>
        <v>0</v>
      </c>
      <c r="M62" s="56">
        <f>+L62+ACTUAL!L40</f>
        <v>0</v>
      </c>
      <c r="N62" s="56">
        <f>+M62+ACTUAL!M40</f>
        <v>0</v>
      </c>
      <c r="O62" s="56">
        <f>+N62+ACTUAL!N40</f>
        <v>0</v>
      </c>
      <c r="P62" s="56">
        <f>+O62+ACTUAL!O40</f>
        <v>0</v>
      </c>
      <c r="Q62" s="56">
        <f>+P62+ACTUAL!P40</f>
        <v>0</v>
      </c>
      <c r="R62" s="56">
        <f>+Q62+ACTUAL!Q40</f>
        <v>0</v>
      </c>
      <c r="S62" s="56">
        <f>+R62+ACTUAL!R40</f>
        <v>0</v>
      </c>
      <c r="T62" s="56">
        <f>+S62+ACTUAL!S40</f>
        <v>0</v>
      </c>
      <c r="U62" s="56">
        <f>+T62+ACTUAL!T40</f>
        <v>0</v>
      </c>
      <c r="V62" s="56">
        <f>+U62+ACTUAL!U40</f>
        <v>0</v>
      </c>
      <c r="W62" s="56">
        <f>+V62+ACTUAL!V40</f>
        <v>0</v>
      </c>
      <c r="X62" s="56">
        <f>+W62+ACTUAL!W40</f>
        <v>0</v>
      </c>
      <c r="Y62" s="56">
        <f>+X62+ACTUAL!X40</f>
        <v>0</v>
      </c>
      <c r="Z62" s="56">
        <f>+Y62+ACTUAL!Y40</f>
        <v>0</v>
      </c>
      <c r="AB62" s="55"/>
    </row>
    <row r="63" spans="3:28" x14ac:dyDescent="0.35">
      <c r="C63" s="21" t="str">
        <f>+INPUTS!$C50</f>
        <v>SPARE3</v>
      </c>
      <c r="G63" s="55">
        <f t="shared" si="6"/>
        <v>0</v>
      </c>
      <c r="K63" s="56">
        <f>+ACTUAL!J41</f>
        <v>0</v>
      </c>
      <c r="L63" s="56">
        <f>+K63+ACTUAL!K41</f>
        <v>0</v>
      </c>
      <c r="M63" s="56">
        <f>+L63+ACTUAL!L41</f>
        <v>0</v>
      </c>
      <c r="N63" s="56">
        <f>+M63+ACTUAL!M41</f>
        <v>0</v>
      </c>
      <c r="O63" s="56">
        <f>+N63+ACTUAL!N41</f>
        <v>0</v>
      </c>
      <c r="P63" s="56">
        <f>+O63+ACTUAL!O41</f>
        <v>0</v>
      </c>
      <c r="Q63" s="56">
        <f>+P63+ACTUAL!P41</f>
        <v>0</v>
      </c>
      <c r="R63" s="56">
        <f>+Q63+ACTUAL!Q41</f>
        <v>0</v>
      </c>
      <c r="S63" s="56">
        <f>+R63+ACTUAL!R41</f>
        <v>0</v>
      </c>
      <c r="T63" s="56">
        <f>+S63+ACTUAL!S41</f>
        <v>0</v>
      </c>
      <c r="U63" s="56">
        <f>+T63+ACTUAL!T41</f>
        <v>0</v>
      </c>
      <c r="V63" s="56">
        <f>+U63+ACTUAL!U41</f>
        <v>0</v>
      </c>
      <c r="W63" s="56">
        <f>+V63+ACTUAL!V41</f>
        <v>0</v>
      </c>
      <c r="X63" s="56">
        <f>+W63+ACTUAL!W41</f>
        <v>0</v>
      </c>
      <c r="Y63" s="56">
        <f>+X63+ACTUAL!X41</f>
        <v>0</v>
      </c>
      <c r="Z63" s="56">
        <f>+Y63+ACTUAL!Y41</f>
        <v>0</v>
      </c>
      <c r="AB63" s="55"/>
    </row>
    <row r="64" spans="3:28" x14ac:dyDescent="0.35">
      <c r="C64" s="21" t="str">
        <f>+INPUTS!$C51</f>
        <v>SPARE4</v>
      </c>
      <c r="G64" s="55">
        <f t="shared" ref="G64" si="7">+Z34</f>
        <v>0</v>
      </c>
      <c r="K64" s="56">
        <f>+ACTUAL!J42</f>
        <v>0</v>
      </c>
      <c r="L64" s="56">
        <f>+K64+ACTUAL!K42</f>
        <v>0</v>
      </c>
      <c r="M64" s="56">
        <f>+L64+ACTUAL!L42</f>
        <v>0</v>
      </c>
      <c r="N64" s="56">
        <f>+M64+ACTUAL!M42</f>
        <v>0</v>
      </c>
      <c r="O64" s="56">
        <f>+N64+ACTUAL!N42</f>
        <v>0</v>
      </c>
      <c r="P64" s="56">
        <f>+O64+ACTUAL!O42</f>
        <v>0</v>
      </c>
      <c r="Q64" s="56">
        <f>+P64+ACTUAL!P42</f>
        <v>0</v>
      </c>
      <c r="R64" s="56">
        <f>+Q64+ACTUAL!Q42</f>
        <v>0</v>
      </c>
      <c r="S64" s="56">
        <f>+R64+ACTUAL!R42</f>
        <v>0</v>
      </c>
      <c r="T64" s="56">
        <f>+S64+ACTUAL!S42</f>
        <v>0</v>
      </c>
      <c r="U64" s="56">
        <f>+T64+ACTUAL!T42</f>
        <v>0</v>
      </c>
      <c r="V64" s="56">
        <f>+U64+ACTUAL!U42</f>
        <v>0</v>
      </c>
      <c r="W64" s="56">
        <f>+V64+ACTUAL!V42</f>
        <v>0</v>
      </c>
      <c r="X64" s="56">
        <f>+W64+ACTUAL!W42</f>
        <v>0</v>
      </c>
      <c r="Y64" s="56">
        <f>+X64+ACTUAL!X42</f>
        <v>0</v>
      </c>
      <c r="Z64" s="56">
        <f>+Y64+ACTUAL!Y42</f>
        <v>0</v>
      </c>
    </row>
  </sheetData>
  <sheetProtection sheet="1" objects="1" scenarios="1" selectLockedCells="1" selectUnlockedCells="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59"/>
  <sheetViews>
    <sheetView showGridLines="0" workbookViewId="0">
      <selection activeCell="Q61" sqref="Q61"/>
    </sheetView>
  </sheetViews>
  <sheetFormatPr defaultRowHeight="15.5" x14ac:dyDescent="0.35"/>
  <cols>
    <col min="16" max="16" width="27.84375" customWidth="1"/>
  </cols>
  <sheetData>
    <row r="1" spans="2:20" ht="20" x14ac:dyDescent="0.4">
      <c r="B1" s="58" t="s">
        <v>167</v>
      </c>
      <c r="C1" s="58"/>
      <c r="D1" s="58"/>
      <c r="E1" s="58"/>
      <c r="F1" s="59"/>
      <c r="G1" s="60"/>
      <c r="H1" s="60"/>
      <c r="I1" s="60"/>
      <c r="J1" s="60"/>
      <c r="K1" s="60"/>
      <c r="L1" s="60"/>
      <c r="M1" s="60"/>
      <c r="N1" s="60"/>
      <c r="O1" s="60"/>
      <c r="P1" s="60"/>
      <c r="Q1" s="60"/>
      <c r="R1" s="61"/>
      <c r="S1" s="60"/>
      <c r="T1" s="62"/>
    </row>
    <row r="2" spans="2:20" ht="20" x14ac:dyDescent="0.4">
      <c r="B2" s="4"/>
      <c r="C2" s="4"/>
      <c r="D2" s="4"/>
      <c r="E2" s="4"/>
      <c r="F2" s="5"/>
      <c r="G2" s="6"/>
      <c r="H2" s="6"/>
      <c r="I2" s="6"/>
      <c r="J2" s="6"/>
      <c r="K2" s="6"/>
      <c r="L2" s="6"/>
      <c r="M2" s="6"/>
      <c r="N2" s="6"/>
      <c r="O2" s="6"/>
      <c r="P2" s="6"/>
      <c r="Q2" s="6"/>
      <c r="R2" s="22"/>
      <c r="S2" s="6"/>
      <c r="T2" s="7"/>
    </row>
    <row r="3" spans="2:20" s="8" customFormat="1" ht="20" x14ac:dyDescent="0.4">
      <c r="B3" s="26" t="s">
        <v>168</v>
      </c>
      <c r="C3" s="26"/>
      <c r="D3" s="26"/>
      <c r="E3" s="26"/>
      <c r="F3" s="26"/>
      <c r="G3" s="26"/>
      <c r="H3" s="26"/>
      <c r="I3" s="26"/>
      <c r="J3" s="26"/>
      <c r="K3" s="26"/>
      <c r="L3" s="26"/>
      <c r="M3" s="26"/>
      <c r="N3" s="26"/>
      <c r="O3" s="26"/>
      <c r="P3" s="26"/>
      <c r="Q3" s="26"/>
      <c r="R3" s="27"/>
      <c r="S3" s="26"/>
      <c r="T3" s="26"/>
    </row>
    <row r="4" spans="2:20" ht="20" x14ac:dyDescent="0.4">
      <c r="B4" s="18"/>
      <c r="C4" s="18" t="s">
        <v>169</v>
      </c>
      <c r="D4" s="18"/>
      <c r="E4" s="18"/>
      <c r="F4" s="18"/>
      <c r="G4" s="18"/>
      <c r="H4" s="18"/>
      <c r="I4" s="18"/>
      <c r="J4" s="18"/>
      <c r="K4" s="18"/>
      <c r="L4" s="18"/>
      <c r="M4" s="18"/>
      <c r="N4" s="18"/>
      <c r="O4" s="18"/>
      <c r="P4" s="18"/>
      <c r="Q4" s="18"/>
      <c r="R4" s="18">
        <v>1</v>
      </c>
      <c r="S4" s="18"/>
      <c r="T4" s="18"/>
    </row>
    <row r="5" spans="2:20" ht="20" x14ac:dyDescent="0.4">
      <c r="B5" s="18"/>
      <c r="C5" s="18" t="s">
        <v>170</v>
      </c>
      <c r="D5" s="18"/>
      <c r="E5" s="18"/>
      <c r="F5" s="18"/>
      <c r="G5" s="18"/>
      <c r="H5" s="18"/>
      <c r="I5" s="18"/>
      <c r="J5" s="18"/>
      <c r="K5" s="18"/>
      <c r="L5" s="18"/>
      <c r="M5" s="18"/>
      <c r="N5" s="18"/>
      <c r="O5" s="18"/>
      <c r="P5" s="18"/>
      <c r="Q5" s="18"/>
      <c r="R5" s="18">
        <v>2</v>
      </c>
      <c r="S5" s="18"/>
      <c r="T5" s="18"/>
    </row>
    <row r="6" spans="2:20" ht="20" x14ac:dyDescent="0.4">
      <c r="B6" s="18"/>
      <c r="C6" s="18" t="s">
        <v>171</v>
      </c>
      <c r="D6" s="18"/>
      <c r="E6" s="18"/>
      <c r="F6" s="18"/>
      <c r="G6" s="18"/>
      <c r="H6" s="18"/>
      <c r="I6" s="18"/>
      <c r="J6" s="18"/>
      <c r="K6" s="18"/>
      <c r="L6" s="18"/>
      <c r="M6" s="18"/>
      <c r="N6" s="18"/>
      <c r="O6" s="18"/>
      <c r="P6" s="18"/>
      <c r="Q6" s="18"/>
      <c r="R6" s="18">
        <v>3</v>
      </c>
      <c r="S6" s="18"/>
      <c r="T6" s="18"/>
    </row>
    <row r="7" spans="2:20" ht="20" x14ac:dyDescent="0.4">
      <c r="B7" s="18"/>
      <c r="C7" s="18" t="s">
        <v>172</v>
      </c>
      <c r="D7" s="18"/>
      <c r="E7" s="18"/>
      <c r="F7" s="18"/>
      <c r="G7" s="18"/>
      <c r="H7" s="18"/>
      <c r="I7" s="18"/>
      <c r="J7" s="18"/>
      <c r="K7" s="18"/>
      <c r="L7" s="18"/>
      <c r="M7" s="18"/>
      <c r="N7" s="18"/>
      <c r="O7" s="18"/>
      <c r="P7" s="18"/>
      <c r="Q7" s="18"/>
      <c r="R7" s="18">
        <v>4</v>
      </c>
      <c r="S7" s="18"/>
      <c r="T7" s="18"/>
    </row>
    <row r="8" spans="2:20" ht="20" x14ac:dyDescent="0.4">
      <c r="B8" s="18"/>
      <c r="C8" s="18" t="s">
        <v>173</v>
      </c>
      <c r="D8" s="18"/>
      <c r="E8" s="18"/>
      <c r="F8" s="18"/>
      <c r="G8" s="18"/>
      <c r="H8" s="18"/>
      <c r="I8" s="18"/>
      <c r="J8" s="18"/>
      <c r="K8" s="18"/>
      <c r="L8" s="18"/>
      <c r="M8" s="18"/>
      <c r="N8" s="18"/>
      <c r="O8" s="18"/>
      <c r="P8" s="18"/>
      <c r="Q8" s="18"/>
      <c r="R8" s="18">
        <v>5</v>
      </c>
      <c r="S8" s="18"/>
      <c r="T8" s="18"/>
    </row>
    <row r="9" spans="2:20" ht="20" x14ac:dyDescent="0.4">
      <c r="B9" s="18"/>
      <c r="C9" s="18" t="s">
        <v>174</v>
      </c>
      <c r="D9" s="18"/>
      <c r="E9" s="18"/>
      <c r="F9" s="18"/>
      <c r="G9" s="18"/>
      <c r="H9" s="18"/>
      <c r="I9" s="18"/>
      <c r="J9" s="18"/>
      <c r="K9" s="18"/>
      <c r="L9" s="18"/>
      <c r="M9" s="18"/>
      <c r="N9" s="18"/>
      <c r="O9" s="18"/>
      <c r="P9" s="18"/>
      <c r="Q9" s="18"/>
      <c r="R9" s="18">
        <v>6</v>
      </c>
      <c r="S9" s="18"/>
      <c r="T9" s="18"/>
    </row>
    <row r="10" spans="2:20" ht="20" x14ac:dyDescent="0.4">
      <c r="B10" s="18"/>
      <c r="C10" s="18" t="s">
        <v>175</v>
      </c>
      <c r="D10" s="18"/>
      <c r="E10" s="18"/>
      <c r="F10" s="18"/>
      <c r="G10" s="18"/>
      <c r="H10" s="18"/>
      <c r="I10" s="18"/>
      <c r="J10" s="18"/>
      <c r="K10" s="18"/>
      <c r="L10" s="18"/>
      <c r="M10" s="18"/>
      <c r="N10" s="18"/>
      <c r="O10" s="18"/>
      <c r="P10" s="18"/>
      <c r="Q10" s="18"/>
      <c r="R10" s="18">
        <v>7</v>
      </c>
      <c r="S10" s="18"/>
      <c r="T10" s="18"/>
    </row>
    <row r="11" spans="2:20" ht="20" x14ac:dyDescent="0.4">
      <c r="B11" s="18"/>
      <c r="C11" s="18" t="s">
        <v>176</v>
      </c>
      <c r="D11" s="18"/>
      <c r="E11" s="18"/>
      <c r="F11" s="18"/>
      <c r="G11" s="18"/>
      <c r="H11" s="18"/>
      <c r="I11" s="18"/>
      <c r="J11" s="18"/>
      <c r="K11" s="18"/>
      <c r="L11" s="18"/>
      <c r="M11" s="18"/>
      <c r="N11" s="18"/>
      <c r="O11" s="18"/>
      <c r="P11" s="18"/>
      <c r="Q11" s="18"/>
      <c r="R11" s="18">
        <v>8</v>
      </c>
      <c r="S11" s="18"/>
      <c r="T11" s="18"/>
    </row>
    <row r="12" spans="2:20" ht="20" x14ac:dyDescent="0.4">
      <c r="B12" s="18"/>
      <c r="C12" s="18" t="s">
        <v>177</v>
      </c>
      <c r="D12" s="18"/>
      <c r="E12" s="18"/>
      <c r="F12" s="18"/>
      <c r="G12" s="18"/>
      <c r="H12" s="18"/>
      <c r="I12" s="18"/>
      <c r="J12" s="18"/>
      <c r="K12" s="18"/>
      <c r="L12" s="18"/>
      <c r="M12" s="18"/>
      <c r="N12" s="18"/>
      <c r="O12" s="18"/>
      <c r="P12" s="18"/>
      <c r="Q12" s="18"/>
      <c r="R12" s="18">
        <v>9</v>
      </c>
      <c r="S12" s="18"/>
      <c r="T12" s="18"/>
    </row>
    <row r="13" spans="2:20" ht="20" x14ac:dyDescent="0.4">
      <c r="B13" s="18"/>
      <c r="C13" s="18" t="s">
        <v>178</v>
      </c>
      <c r="D13" s="18"/>
      <c r="E13" s="18"/>
      <c r="F13" s="18"/>
      <c r="G13" s="18"/>
      <c r="H13" s="18"/>
      <c r="I13" s="18"/>
      <c r="J13" s="18"/>
      <c r="K13" s="18"/>
      <c r="L13" s="18"/>
      <c r="M13" s="18"/>
      <c r="N13" s="18"/>
      <c r="O13" s="18"/>
      <c r="P13" s="18"/>
      <c r="Q13" s="18"/>
      <c r="R13" s="18">
        <v>10</v>
      </c>
      <c r="S13" s="18"/>
      <c r="T13" s="18"/>
    </row>
    <row r="14" spans="2:20" ht="20" x14ac:dyDescent="0.4">
      <c r="B14" s="18"/>
      <c r="C14" s="18" t="s">
        <v>179</v>
      </c>
      <c r="D14" s="18"/>
      <c r="E14" s="18"/>
      <c r="F14" s="18"/>
      <c r="G14" s="18"/>
      <c r="H14" s="18"/>
      <c r="I14" s="18"/>
      <c r="J14" s="18"/>
      <c r="K14" s="18"/>
      <c r="L14" s="18"/>
      <c r="M14" s="18"/>
      <c r="N14" s="18"/>
      <c r="O14" s="18"/>
      <c r="P14" s="18"/>
      <c r="Q14" s="18"/>
      <c r="R14" s="18">
        <v>11</v>
      </c>
      <c r="S14" s="18"/>
      <c r="T14" s="18"/>
    </row>
    <row r="15" spans="2:20" ht="20" x14ac:dyDescent="0.4">
      <c r="B15" s="18"/>
      <c r="C15" s="18" t="s">
        <v>180</v>
      </c>
      <c r="D15" s="18"/>
      <c r="E15" s="18"/>
      <c r="F15" s="18"/>
      <c r="G15" s="18"/>
      <c r="H15" s="18"/>
      <c r="I15" s="18"/>
      <c r="J15" s="18"/>
      <c r="K15" s="18"/>
      <c r="L15" s="18"/>
      <c r="M15" s="18"/>
      <c r="N15" s="18"/>
      <c r="O15" s="18"/>
      <c r="P15" s="18"/>
      <c r="Q15" s="18"/>
      <c r="R15" s="18">
        <v>12</v>
      </c>
      <c r="S15" s="18"/>
      <c r="T15" s="18"/>
    </row>
    <row r="16" spans="2:20" ht="20" x14ac:dyDescent="0.4">
      <c r="B16" s="18"/>
      <c r="C16" s="18"/>
      <c r="D16" s="18"/>
      <c r="E16" s="18"/>
      <c r="F16" s="18"/>
      <c r="G16" s="18"/>
      <c r="H16" s="18"/>
      <c r="I16" s="18"/>
      <c r="J16" s="18"/>
      <c r="K16" s="18"/>
      <c r="L16" s="18"/>
      <c r="M16" s="18"/>
      <c r="N16" s="18"/>
      <c r="O16" s="18"/>
      <c r="P16" s="18"/>
      <c r="Q16" s="18"/>
      <c r="R16" s="25"/>
      <c r="S16" s="18"/>
      <c r="T16" s="18"/>
    </row>
    <row r="17" spans="1:20" ht="20" x14ac:dyDescent="0.4">
      <c r="B17" s="18"/>
      <c r="C17" s="18"/>
      <c r="D17" s="18"/>
      <c r="E17" s="18"/>
      <c r="F17" s="18"/>
      <c r="G17" s="18"/>
      <c r="H17" s="18"/>
      <c r="I17" s="18"/>
      <c r="J17" s="18"/>
      <c r="K17" s="18"/>
      <c r="L17" s="18"/>
      <c r="M17" s="18"/>
      <c r="N17" s="18"/>
      <c r="O17" s="18"/>
      <c r="P17" s="18"/>
      <c r="Q17" s="18"/>
      <c r="R17" s="25"/>
      <c r="S17" s="18"/>
      <c r="T17" s="18"/>
    </row>
    <row r="18" spans="1:20" s="8" customFormat="1" ht="20" x14ac:dyDescent="0.4">
      <c r="B18" s="26" t="s">
        <v>181</v>
      </c>
      <c r="C18" s="26"/>
      <c r="D18" s="26"/>
      <c r="E18" s="26"/>
      <c r="F18" s="26"/>
      <c r="G18" s="26"/>
      <c r="H18" s="26"/>
      <c r="I18" s="26"/>
      <c r="J18" s="26"/>
      <c r="K18" s="26"/>
      <c r="L18" s="26"/>
      <c r="M18" s="26"/>
      <c r="N18" s="26"/>
      <c r="O18" s="26"/>
      <c r="P18" s="26"/>
      <c r="Q18" s="26"/>
      <c r="R18" s="27"/>
      <c r="S18" s="26"/>
      <c r="T18" s="26"/>
    </row>
    <row r="19" spans="1:20" ht="20" x14ac:dyDescent="0.4">
      <c r="B19" s="18"/>
      <c r="C19" s="18" t="s">
        <v>182</v>
      </c>
      <c r="D19" s="18"/>
      <c r="E19" s="18"/>
      <c r="F19" s="18"/>
      <c r="G19" s="18"/>
      <c r="H19" s="18"/>
      <c r="I19" s="18"/>
      <c r="J19" s="18"/>
      <c r="K19" s="18"/>
      <c r="L19" s="18"/>
      <c r="M19" s="18"/>
      <c r="N19" s="18"/>
      <c r="O19" s="18"/>
      <c r="P19" s="18"/>
      <c r="Q19" s="18"/>
      <c r="R19" s="25"/>
      <c r="S19" s="18"/>
      <c r="T19" s="18"/>
    </row>
    <row r="20" spans="1:20" ht="20" x14ac:dyDescent="0.4">
      <c r="B20" s="18"/>
      <c r="C20" s="18" t="s">
        <v>39</v>
      </c>
      <c r="D20" s="18"/>
      <c r="E20" s="18"/>
      <c r="F20" s="18"/>
      <c r="G20" s="18"/>
      <c r="H20" s="18"/>
      <c r="I20" s="18"/>
      <c r="J20" s="18"/>
      <c r="K20" s="18"/>
      <c r="L20" s="18"/>
      <c r="M20" s="18"/>
      <c r="N20" s="18"/>
      <c r="O20" s="18"/>
      <c r="P20" s="18"/>
      <c r="Q20" s="18"/>
      <c r="R20" s="25"/>
      <c r="S20" s="18"/>
      <c r="T20" s="18"/>
    </row>
    <row r="21" spans="1:20" ht="20" x14ac:dyDescent="0.4">
      <c r="B21" s="18"/>
      <c r="C21" s="18"/>
      <c r="D21" s="18"/>
      <c r="E21" s="18"/>
      <c r="F21" s="18"/>
      <c r="G21" s="18"/>
      <c r="H21" s="18"/>
      <c r="I21" s="18"/>
      <c r="J21" s="18"/>
      <c r="K21" s="18"/>
      <c r="L21" s="18"/>
      <c r="M21" s="18"/>
      <c r="N21" s="18"/>
      <c r="O21" s="18"/>
      <c r="P21" s="18"/>
      <c r="Q21" s="18"/>
      <c r="R21" s="25"/>
      <c r="S21" s="18"/>
      <c r="T21" s="18"/>
    </row>
    <row r="22" spans="1:20" ht="20" x14ac:dyDescent="0.4">
      <c r="B22" s="18"/>
      <c r="C22" s="18"/>
      <c r="D22" s="18"/>
      <c r="E22" s="18"/>
      <c r="F22" s="18"/>
      <c r="G22" s="18"/>
      <c r="H22" s="18"/>
      <c r="I22" s="18"/>
      <c r="J22" s="18"/>
      <c r="K22" s="18"/>
      <c r="L22" s="18"/>
      <c r="M22" s="18"/>
      <c r="N22" s="18"/>
      <c r="O22" s="18"/>
      <c r="P22" s="18"/>
      <c r="Q22" s="18"/>
      <c r="R22" s="25"/>
      <c r="S22" s="18"/>
      <c r="T22" s="18"/>
    </row>
    <row r="23" spans="1:20" s="8" customFormat="1" ht="20" x14ac:dyDescent="0.4">
      <c r="B23" s="26" t="s">
        <v>183</v>
      </c>
      <c r="C23" s="26"/>
      <c r="D23" s="26"/>
      <c r="E23" s="26"/>
      <c r="F23" s="26"/>
      <c r="G23" s="26"/>
      <c r="H23" s="26"/>
      <c r="I23" s="26"/>
      <c r="J23" s="26"/>
      <c r="K23" s="26"/>
      <c r="L23" s="26"/>
      <c r="M23" s="26"/>
      <c r="N23" s="26"/>
      <c r="O23" s="26"/>
      <c r="P23" s="26"/>
      <c r="Q23" s="26"/>
      <c r="R23" s="27"/>
      <c r="S23" s="26"/>
      <c r="T23" s="26"/>
    </row>
    <row r="24" spans="1:20" ht="20" x14ac:dyDescent="0.4">
      <c r="B24" s="18"/>
      <c r="C24" s="18" t="s">
        <v>184</v>
      </c>
      <c r="D24" s="18"/>
      <c r="E24" s="18"/>
      <c r="F24" s="18"/>
      <c r="G24" s="18"/>
      <c r="H24" s="18"/>
      <c r="I24" s="18"/>
      <c r="J24" s="18"/>
      <c r="K24" s="18"/>
      <c r="L24" s="18"/>
      <c r="M24" s="18"/>
      <c r="N24" s="18"/>
      <c r="O24" s="18"/>
      <c r="P24" s="18"/>
      <c r="Q24" s="18"/>
      <c r="R24" s="25"/>
      <c r="S24" s="18"/>
      <c r="T24" s="18"/>
    </row>
    <row r="25" spans="1:20" ht="20" x14ac:dyDescent="0.4">
      <c r="B25" s="18"/>
      <c r="C25" s="18" t="s">
        <v>185</v>
      </c>
      <c r="D25" s="18"/>
      <c r="E25" s="18"/>
      <c r="F25" s="18"/>
      <c r="G25" s="18"/>
      <c r="H25" s="18"/>
      <c r="I25" s="18"/>
      <c r="J25" s="18"/>
      <c r="K25" s="18"/>
      <c r="L25" s="18"/>
      <c r="M25" s="18"/>
      <c r="N25" s="18"/>
      <c r="O25" s="18"/>
      <c r="P25" s="18"/>
      <c r="Q25" s="18"/>
      <c r="R25" s="25"/>
      <c r="S25" s="18"/>
      <c r="T25" s="18"/>
    </row>
    <row r="26" spans="1:20" ht="20" x14ac:dyDescent="0.4">
      <c r="B26" s="18"/>
      <c r="C26" s="18" t="s">
        <v>186</v>
      </c>
      <c r="D26" s="18"/>
      <c r="E26" s="18"/>
      <c r="F26" s="18"/>
      <c r="G26" s="18"/>
      <c r="H26" s="18"/>
      <c r="I26" s="18"/>
      <c r="J26" s="18"/>
      <c r="K26" s="18"/>
      <c r="L26" s="18"/>
      <c r="M26" s="18"/>
      <c r="N26" s="18"/>
      <c r="O26" s="18"/>
      <c r="P26" s="18"/>
      <c r="Q26" s="18"/>
      <c r="R26" s="25"/>
      <c r="S26" s="18"/>
      <c r="T26" s="18"/>
    </row>
    <row r="28" spans="1:20" s="8" customFormat="1" ht="20" x14ac:dyDescent="0.4">
      <c r="B28" s="26" t="s">
        <v>187</v>
      </c>
      <c r="C28" s="26"/>
      <c r="D28" s="26"/>
      <c r="E28" s="26"/>
      <c r="F28" s="26"/>
      <c r="G28" s="26"/>
      <c r="H28" s="26"/>
      <c r="I28" s="26"/>
      <c r="J28" s="26"/>
      <c r="K28" s="26"/>
      <c r="L28" s="26"/>
      <c r="M28" s="26"/>
      <c r="N28" s="26"/>
      <c r="O28" s="26"/>
      <c r="P28" s="27" t="s">
        <v>55</v>
      </c>
      <c r="Q28" s="26"/>
      <c r="R28" s="26"/>
    </row>
    <row r="29" spans="1:20" ht="20" x14ac:dyDescent="0.4">
      <c r="A29" s="18"/>
      <c r="B29" s="18"/>
      <c r="C29" s="18" t="s">
        <v>188</v>
      </c>
      <c r="D29" s="18"/>
      <c r="E29" s="18"/>
      <c r="F29" s="18"/>
      <c r="G29" s="18"/>
      <c r="H29" s="18"/>
      <c r="I29" s="18"/>
      <c r="J29" s="18"/>
      <c r="K29" s="18"/>
      <c r="L29" s="18"/>
      <c r="M29" s="18"/>
      <c r="N29" s="18"/>
      <c r="O29" s="18"/>
      <c r="P29" s="70">
        <v>43094</v>
      </c>
      <c r="Q29" s="18"/>
      <c r="R29" s="18"/>
    </row>
    <row r="30" spans="1:20" ht="20" x14ac:dyDescent="0.4">
      <c r="C30" s="18" t="s">
        <v>189</v>
      </c>
      <c r="P30" s="70">
        <v>43095</v>
      </c>
      <c r="Q30" s="18"/>
      <c r="R30" s="18"/>
    </row>
    <row r="31" spans="1:20" ht="20" x14ac:dyDescent="0.4">
      <c r="C31" s="18" t="s">
        <v>190</v>
      </c>
      <c r="P31" s="70">
        <v>43096</v>
      </c>
    </row>
    <row r="32" spans="1:20" ht="20" x14ac:dyDescent="0.4">
      <c r="C32" s="18" t="s">
        <v>191</v>
      </c>
      <c r="P32" s="70">
        <v>43097</v>
      </c>
    </row>
    <row r="33" spans="3:16" ht="20" x14ac:dyDescent="0.4">
      <c r="C33" s="18" t="s">
        <v>192</v>
      </c>
      <c r="P33" s="70">
        <v>43098</v>
      </c>
    </row>
    <row r="34" spans="3:16" ht="20" x14ac:dyDescent="0.4">
      <c r="C34" s="18" t="s">
        <v>193</v>
      </c>
      <c r="P34" s="70">
        <v>43101</v>
      </c>
    </row>
    <row r="35" spans="3:16" ht="20" x14ac:dyDescent="0.4">
      <c r="C35" s="18" t="s">
        <v>194</v>
      </c>
      <c r="P35" s="70">
        <v>43126</v>
      </c>
    </row>
    <row r="36" spans="3:16" ht="20" x14ac:dyDescent="0.4">
      <c r="C36" s="18" t="s">
        <v>195</v>
      </c>
      <c r="P36" s="70">
        <v>43189</v>
      </c>
    </row>
    <row r="37" spans="3:16" ht="20" x14ac:dyDescent="0.4">
      <c r="C37" s="18" t="s">
        <v>196</v>
      </c>
      <c r="P37" s="70">
        <v>43192</v>
      </c>
    </row>
    <row r="38" spans="3:16" ht="20" x14ac:dyDescent="0.4">
      <c r="C38" s="18" t="s">
        <v>197</v>
      </c>
      <c r="P38" s="70">
        <v>43215</v>
      </c>
    </row>
    <row r="39" spans="3:16" ht="20" x14ac:dyDescent="0.4">
      <c r="C39" s="18" t="s">
        <v>198</v>
      </c>
      <c r="P39" s="70">
        <v>43197</v>
      </c>
    </row>
    <row r="40" spans="3:16" ht="20" x14ac:dyDescent="0.4">
      <c r="C40" s="18" t="s">
        <v>199</v>
      </c>
      <c r="P40" s="70">
        <v>43327</v>
      </c>
    </row>
    <row r="41" spans="3:16" ht="20" x14ac:dyDescent="0.4">
      <c r="C41" s="18" t="s">
        <v>200</v>
      </c>
      <c r="P41" s="70">
        <v>43374</v>
      </c>
    </row>
    <row r="42" spans="3:16" ht="20" x14ac:dyDescent="0.4">
      <c r="C42" s="18" t="s">
        <v>201</v>
      </c>
      <c r="P42" s="70">
        <v>43459</v>
      </c>
    </row>
    <row r="43" spans="3:16" ht="20" x14ac:dyDescent="0.4">
      <c r="C43" s="18" t="s">
        <v>189</v>
      </c>
      <c r="P43" s="70">
        <v>43460</v>
      </c>
    </row>
    <row r="44" spans="3:16" ht="20" x14ac:dyDescent="0.4">
      <c r="C44" s="18" t="s">
        <v>190</v>
      </c>
      <c r="P44" s="70">
        <v>43461</v>
      </c>
    </row>
    <row r="45" spans="3:16" ht="20" x14ac:dyDescent="0.4">
      <c r="C45" s="18" t="s">
        <v>191</v>
      </c>
      <c r="P45" s="70">
        <v>43462</v>
      </c>
    </row>
    <row r="46" spans="3:16" ht="20" x14ac:dyDescent="0.4">
      <c r="C46" s="18" t="s">
        <v>192</v>
      </c>
      <c r="P46" s="70">
        <v>43463</v>
      </c>
    </row>
    <row r="47" spans="3:16" ht="20" x14ac:dyDescent="0.4">
      <c r="C47" s="18" t="s">
        <v>193</v>
      </c>
      <c r="P47" s="70">
        <v>43466</v>
      </c>
    </row>
    <row r="48" spans="3:16" ht="20" x14ac:dyDescent="0.4">
      <c r="C48" s="18" t="s">
        <v>194</v>
      </c>
      <c r="P48" s="70">
        <v>43491</v>
      </c>
    </row>
    <row r="49" spans="2:19" x14ac:dyDescent="0.35">
      <c r="C49" s="19" t="s">
        <v>101</v>
      </c>
      <c r="D49" s="19"/>
      <c r="E49" s="19"/>
      <c r="F49" s="19"/>
      <c r="G49" s="19"/>
      <c r="H49" s="19"/>
      <c r="I49" s="19"/>
      <c r="J49" s="19"/>
      <c r="K49" s="19"/>
      <c r="L49" s="19"/>
      <c r="M49" s="19"/>
      <c r="N49" s="19"/>
      <c r="O49" s="19"/>
      <c r="P49" s="51"/>
    </row>
    <row r="51" spans="2:19" s="8" customFormat="1" ht="20" x14ac:dyDescent="0.4">
      <c r="B51" s="26" t="s">
        <v>68</v>
      </c>
      <c r="C51" s="26"/>
      <c r="D51" s="26"/>
      <c r="E51" s="26"/>
      <c r="F51" s="26"/>
      <c r="G51" s="26"/>
      <c r="H51" s="26"/>
      <c r="I51" s="26"/>
      <c r="J51" s="26"/>
      <c r="K51" s="26"/>
      <c r="L51" s="26"/>
      <c r="M51" s="26"/>
      <c r="N51" s="26"/>
      <c r="O51" s="26"/>
      <c r="P51" s="27"/>
      <c r="Q51" s="26"/>
      <c r="R51" s="26"/>
      <c r="S51" s="26"/>
    </row>
    <row r="52" spans="2:19" ht="20" x14ac:dyDescent="0.4">
      <c r="B52" s="18"/>
      <c r="C52" s="18">
        <v>1</v>
      </c>
      <c r="E52" s="18"/>
      <c r="F52" s="18"/>
      <c r="G52" s="18"/>
      <c r="H52" s="18"/>
      <c r="I52" s="18"/>
      <c r="J52" s="18"/>
      <c r="K52" s="18"/>
      <c r="L52" s="18"/>
      <c r="M52" s="18"/>
      <c r="N52" s="18"/>
      <c r="O52" s="18"/>
      <c r="P52" s="68" t="s">
        <v>78</v>
      </c>
      <c r="Q52" s="18"/>
      <c r="R52" s="18"/>
      <c r="S52" s="18"/>
    </row>
    <row r="53" spans="2:19" ht="20" x14ac:dyDescent="0.4">
      <c r="B53" s="18"/>
      <c r="C53" s="18">
        <v>2</v>
      </c>
      <c r="E53" s="18"/>
      <c r="F53" s="18"/>
      <c r="G53" s="18"/>
      <c r="H53" s="18"/>
      <c r="I53" s="18"/>
      <c r="J53" s="18"/>
      <c r="K53" s="18"/>
      <c r="L53" s="18"/>
      <c r="M53" s="18"/>
      <c r="N53" s="18"/>
      <c r="O53" s="18"/>
      <c r="P53" s="68" t="s">
        <v>202</v>
      </c>
      <c r="Q53" s="18"/>
      <c r="R53" s="18"/>
      <c r="S53" s="18"/>
    </row>
    <row r="54" spans="2:19" ht="20" x14ac:dyDescent="0.4">
      <c r="B54" s="18"/>
      <c r="C54" s="18">
        <v>3</v>
      </c>
      <c r="E54" s="18"/>
      <c r="F54" s="18"/>
      <c r="G54" s="18"/>
      <c r="H54" s="18"/>
      <c r="I54" s="18"/>
      <c r="J54" s="18"/>
      <c r="K54" s="18"/>
      <c r="L54" s="18"/>
      <c r="M54" s="18"/>
      <c r="N54" s="18"/>
      <c r="O54" s="18"/>
      <c r="P54" s="68" t="s">
        <v>203</v>
      </c>
      <c r="Q54" s="18"/>
      <c r="R54" s="18"/>
      <c r="S54" s="18"/>
    </row>
    <row r="55" spans="2:19" ht="20" x14ac:dyDescent="0.4">
      <c r="B55" s="18"/>
      <c r="C55" s="18">
        <v>4</v>
      </c>
      <c r="E55" s="18"/>
      <c r="F55" s="18"/>
      <c r="G55" s="18"/>
      <c r="H55" s="18"/>
      <c r="I55" s="18"/>
      <c r="J55" s="18"/>
      <c r="K55" s="18"/>
      <c r="L55" s="18"/>
      <c r="M55" s="18"/>
      <c r="N55" s="18"/>
      <c r="O55" s="18"/>
      <c r="P55" s="68" t="s">
        <v>204</v>
      </c>
      <c r="Q55" s="18"/>
      <c r="R55" s="18"/>
      <c r="S55" s="18"/>
    </row>
    <row r="56" spans="2:19" ht="20" x14ac:dyDescent="0.4">
      <c r="C56" s="18">
        <v>5</v>
      </c>
      <c r="P56" s="68" t="s">
        <v>62</v>
      </c>
    </row>
    <row r="57" spans="2:19" ht="20" x14ac:dyDescent="0.4">
      <c r="C57" s="18">
        <v>6</v>
      </c>
      <c r="P57" s="68" t="s">
        <v>205</v>
      </c>
    </row>
    <row r="58" spans="2:19" ht="20" x14ac:dyDescent="0.4">
      <c r="C58" s="18">
        <v>7</v>
      </c>
      <c r="P58" s="68" t="s">
        <v>206</v>
      </c>
    </row>
    <row r="59" spans="2:19" ht="20" x14ac:dyDescent="0.4">
      <c r="C59" s="18"/>
      <c r="P59" s="8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1"/>
  </sheetPr>
  <dimension ref="B3:I33"/>
  <sheetViews>
    <sheetView showGridLines="0" topLeftCell="A10" zoomScale="55" zoomScaleNormal="85" workbookViewId="0">
      <selection activeCell="D19" sqref="D19"/>
    </sheetView>
  </sheetViews>
  <sheetFormatPr defaultColWidth="11.07421875" defaultRowHeight="20" x14ac:dyDescent="0.65"/>
  <cols>
    <col min="1" max="1" width="5.07421875" style="194" customWidth="1"/>
    <col min="2" max="16384" width="11.07421875" style="194"/>
  </cols>
  <sheetData>
    <row r="3" spans="2:9" ht="33.5" x14ac:dyDescent="1.1000000000000001">
      <c r="E3" s="210" t="s">
        <v>208</v>
      </c>
      <c r="F3" s="211"/>
      <c r="G3" s="211"/>
      <c r="H3" s="211"/>
      <c r="I3" s="211"/>
    </row>
    <row r="6" spans="2:9" s="196" customFormat="1" ht="16.5" x14ac:dyDescent="0.55000000000000004">
      <c r="B6" s="197" t="s">
        <v>0</v>
      </c>
      <c r="F6" s="197" t="s">
        <v>1</v>
      </c>
    </row>
    <row r="7" spans="2:9" s="196" customFormat="1" ht="16.5" x14ac:dyDescent="0.55000000000000004"/>
    <row r="8" spans="2:9" s="196" customFormat="1" ht="16.5" x14ac:dyDescent="0.55000000000000004">
      <c r="B8" s="198" t="s">
        <v>2</v>
      </c>
      <c r="C8" s="196" t="s">
        <v>3</v>
      </c>
      <c r="F8" s="199"/>
      <c r="G8" s="196" t="s">
        <v>4</v>
      </c>
    </row>
    <row r="9" spans="2:9" s="196" customFormat="1" ht="16.5" x14ac:dyDescent="0.55000000000000004"/>
    <row r="10" spans="2:9" s="196" customFormat="1" ht="16.5" x14ac:dyDescent="0.55000000000000004">
      <c r="B10" s="200" t="s">
        <v>5</v>
      </c>
      <c r="C10" s="196" t="s">
        <v>6</v>
      </c>
      <c r="F10" s="201"/>
      <c r="G10" s="196" t="s">
        <v>7</v>
      </c>
    </row>
    <row r="11" spans="2:9" s="196" customFormat="1" ht="16.5" x14ac:dyDescent="0.55000000000000004"/>
    <row r="12" spans="2:9" s="196" customFormat="1" ht="16.5" x14ac:dyDescent="0.55000000000000004">
      <c r="B12" s="202" t="s">
        <v>8</v>
      </c>
      <c r="C12" s="196" t="s">
        <v>9</v>
      </c>
      <c r="F12" s="203"/>
      <c r="G12" s="196" t="s">
        <v>10</v>
      </c>
    </row>
    <row r="13" spans="2:9" s="196" customFormat="1" ht="16.5" x14ac:dyDescent="0.55000000000000004"/>
    <row r="14" spans="2:9" s="196" customFormat="1" ht="16.5" x14ac:dyDescent="0.55000000000000004">
      <c r="B14" s="204" t="s">
        <v>11</v>
      </c>
      <c r="C14" s="196" t="s">
        <v>12</v>
      </c>
    </row>
    <row r="15" spans="2:9" s="196" customFormat="1" ht="16.5" x14ac:dyDescent="0.55000000000000004"/>
    <row r="16" spans="2:9" s="196" customFormat="1" ht="16.5" x14ac:dyDescent="0.55000000000000004">
      <c r="B16" s="205" t="s">
        <v>13</v>
      </c>
    </row>
    <row r="17" spans="2:2" s="196" customFormat="1" ht="16.5" x14ac:dyDescent="0.55000000000000004">
      <c r="B17" s="206" t="s">
        <v>14</v>
      </c>
    </row>
    <row r="18" spans="2:2" s="196" customFormat="1" ht="16.5" x14ac:dyDescent="0.55000000000000004">
      <c r="B18" s="207" t="s">
        <v>15</v>
      </c>
    </row>
    <row r="19" spans="2:2" s="196" customFormat="1" ht="16.5" x14ac:dyDescent="0.55000000000000004">
      <c r="B19" s="207" t="s">
        <v>16</v>
      </c>
    </row>
    <row r="20" spans="2:2" s="196" customFormat="1" ht="16.5" x14ac:dyDescent="0.55000000000000004">
      <c r="B20" s="207" t="s">
        <v>17</v>
      </c>
    </row>
    <row r="21" spans="2:2" s="196" customFormat="1" ht="16.5" x14ac:dyDescent="0.55000000000000004">
      <c r="B21" s="206" t="s">
        <v>18</v>
      </c>
    </row>
    <row r="22" spans="2:2" s="196" customFormat="1" ht="16.5" x14ac:dyDescent="0.55000000000000004">
      <c r="B22" s="207" t="s">
        <v>19</v>
      </c>
    </row>
    <row r="23" spans="2:2" s="196" customFormat="1" ht="16.5" x14ac:dyDescent="0.55000000000000004">
      <c r="B23" s="206" t="s">
        <v>20</v>
      </c>
    </row>
    <row r="24" spans="2:2" s="196" customFormat="1" ht="16.5" x14ac:dyDescent="0.55000000000000004">
      <c r="B24" s="207" t="s">
        <v>207</v>
      </c>
    </row>
    <row r="25" spans="2:2" s="196" customFormat="1" ht="16.5" x14ac:dyDescent="0.55000000000000004">
      <c r="B25" s="208" t="s">
        <v>21</v>
      </c>
    </row>
    <row r="26" spans="2:2" s="196" customFormat="1" ht="16.5" x14ac:dyDescent="0.55000000000000004">
      <c r="B26" s="206" t="s">
        <v>22</v>
      </c>
    </row>
    <row r="27" spans="2:2" s="196" customFormat="1" ht="16.5" x14ac:dyDescent="0.55000000000000004">
      <c r="B27" s="207" t="s">
        <v>23</v>
      </c>
    </row>
    <row r="28" spans="2:2" s="196" customFormat="1" ht="16.5" x14ac:dyDescent="0.55000000000000004">
      <c r="B28" s="207" t="s">
        <v>24</v>
      </c>
    </row>
    <row r="29" spans="2:2" s="196" customFormat="1" ht="16.5" x14ac:dyDescent="0.55000000000000004">
      <c r="B29" s="209" t="s">
        <v>25</v>
      </c>
    </row>
    <row r="30" spans="2:2" s="196" customFormat="1" ht="16.5" x14ac:dyDescent="0.55000000000000004">
      <c r="B30" s="209" t="s">
        <v>26</v>
      </c>
    </row>
    <row r="31" spans="2:2" s="196" customFormat="1" ht="16.5" x14ac:dyDescent="0.55000000000000004">
      <c r="B31" s="209" t="s">
        <v>27</v>
      </c>
    </row>
    <row r="32" spans="2:2" s="196" customFormat="1" ht="16.5" x14ac:dyDescent="0.55000000000000004">
      <c r="B32" s="209" t="s">
        <v>28</v>
      </c>
    </row>
    <row r="33" s="196" customFormat="1" ht="16.5" x14ac:dyDescent="0.550000000000000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5"/>
    <pageSetUpPr fitToPage="1"/>
  </sheetPr>
  <dimension ref="A1:U141"/>
  <sheetViews>
    <sheetView showGridLines="0" view="pageBreakPreview" zoomScale="80" zoomScaleNormal="80" zoomScaleSheetLayoutView="80" zoomScalePageLayoutView="70" workbookViewId="0">
      <selection activeCell="I75" sqref="I75"/>
    </sheetView>
  </sheetViews>
  <sheetFormatPr defaultColWidth="11.07421875" defaultRowHeight="15.5" outlineLevelRow="1" x14ac:dyDescent="0.35"/>
  <cols>
    <col min="1" max="1" width="5.765625" customWidth="1"/>
    <col min="2" max="2" width="49.69140625" customWidth="1"/>
    <col min="3" max="3" width="11.69140625" customWidth="1"/>
    <col min="4" max="4" width="16.765625" customWidth="1"/>
    <col min="5" max="5" width="15.84375" customWidth="1"/>
    <col min="6" max="6" width="18.69140625" customWidth="1"/>
    <col min="7" max="7" width="12.3046875" customWidth="1"/>
    <col min="8" max="8" width="18.69140625" customWidth="1"/>
    <col min="9" max="9" width="15.69140625" customWidth="1"/>
    <col min="10" max="10" width="17" customWidth="1"/>
    <col min="11" max="11" width="12.3046875" customWidth="1"/>
    <col min="12" max="21" width="14.53515625" customWidth="1"/>
    <col min="22" max="22" width="12.3046875" customWidth="1"/>
    <col min="23" max="23" width="10.765625" customWidth="1"/>
  </cols>
  <sheetData>
    <row r="1" spans="1:21" ht="41.25" customHeight="1" x14ac:dyDescent="0.6">
      <c r="A1" s="130"/>
      <c r="B1" s="150" t="str">
        <f>INPUTS!B2</f>
        <v>PROJECT NAME:</v>
      </c>
      <c r="C1" s="150"/>
      <c r="D1" s="150" t="str">
        <f>+INPUTS!E2</f>
        <v>PROJECT NAME</v>
      </c>
      <c r="E1" s="150"/>
      <c r="F1" s="130"/>
      <c r="G1" s="130"/>
      <c r="H1" s="130"/>
      <c r="I1" s="130"/>
      <c r="J1" s="130"/>
      <c r="K1" s="130"/>
      <c r="L1" s="130"/>
      <c r="M1" s="130"/>
      <c r="N1" s="130"/>
      <c r="O1" s="130"/>
      <c r="P1" s="130"/>
      <c r="Q1" s="130"/>
      <c r="R1" s="130"/>
      <c r="S1" s="130"/>
      <c r="T1" s="130"/>
      <c r="U1" s="130"/>
    </row>
    <row r="2" spans="1:21" ht="30.75" customHeight="1" thickBot="1" x14ac:dyDescent="0.65">
      <c r="A2" s="130"/>
      <c r="B2" s="189" t="s">
        <v>29</v>
      </c>
      <c r="C2" s="189"/>
      <c r="D2" s="189"/>
      <c r="E2" s="189"/>
      <c r="F2" s="34"/>
      <c r="G2" s="34"/>
      <c r="H2" s="34"/>
      <c r="I2" s="34"/>
      <c r="J2" s="34"/>
      <c r="K2" s="34"/>
      <c r="L2" s="34"/>
      <c r="M2" s="34"/>
      <c r="N2" s="34"/>
      <c r="O2" s="34"/>
      <c r="P2" s="34"/>
      <c r="Q2" s="130"/>
      <c r="R2" s="130"/>
      <c r="S2" s="130"/>
      <c r="T2" s="130"/>
      <c r="U2" s="130"/>
    </row>
    <row r="3" spans="1:21" ht="9" customHeight="1" x14ac:dyDescent="0.6">
      <c r="A3" s="130"/>
      <c r="B3" s="150"/>
      <c r="C3" s="150"/>
      <c r="D3" s="155"/>
      <c r="E3" s="150"/>
      <c r="F3" s="130"/>
      <c r="G3" s="130"/>
      <c r="H3" s="130"/>
      <c r="I3" s="130"/>
      <c r="J3" s="130"/>
      <c r="K3" s="130"/>
      <c r="L3" s="130"/>
      <c r="M3" s="130"/>
      <c r="N3" s="130"/>
      <c r="O3" s="130"/>
      <c r="P3" s="130"/>
      <c r="Q3" s="130"/>
      <c r="R3" s="130"/>
      <c r="S3" s="130"/>
      <c r="T3" s="130"/>
      <c r="U3" s="130"/>
    </row>
    <row r="4" spans="1:21" ht="15" customHeight="1" x14ac:dyDescent="0.35">
      <c r="A4" s="130"/>
      <c r="B4" s="156"/>
      <c r="C4" s="157"/>
      <c r="D4" s="13" t="s">
        <v>30</v>
      </c>
      <c r="E4" s="157"/>
      <c r="F4" s="15"/>
      <c r="G4" s="15"/>
      <c r="H4" s="15"/>
      <c r="I4" s="15"/>
      <c r="J4" s="15"/>
      <c r="K4" s="15"/>
      <c r="L4" s="15"/>
      <c r="M4" s="15"/>
      <c r="N4" s="15"/>
      <c r="O4" s="15"/>
      <c r="P4" s="15"/>
      <c r="Q4" s="15"/>
      <c r="R4" s="15"/>
      <c r="S4" s="130"/>
      <c r="T4" s="130"/>
      <c r="U4" s="130"/>
    </row>
    <row r="5" spans="1:21" ht="15" customHeight="1" x14ac:dyDescent="0.35">
      <c r="A5" s="130"/>
      <c r="B5" s="156"/>
      <c r="C5" s="157" t="s">
        <v>31</v>
      </c>
      <c r="D5" s="14"/>
      <c r="E5" s="157"/>
      <c r="F5" s="16" t="e">
        <f>+INPUTS!P10</f>
        <v>#N/A</v>
      </c>
      <c r="G5" s="16" t="e">
        <f>EOMONTH(F5,1)</f>
        <v>#N/A</v>
      </c>
      <c r="H5" s="16" t="e">
        <f t="shared" ref="H5:P5" si="0">EOMONTH(G5,1)</f>
        <v>#N/A</v>
      </c>
      <c r="I5" s="16" t="e">
        <f t="shared" si="0"/>
        <v>#N/A</v>
      </c>
      <c r="J5" s="16" t="e">
        <f t="shared" si="0"/>
        <v>#N/A</v>
      </c>
      <c r="K5" s="16" t="e">
        <f t="shared" si="0"/>
        <v>#N/A</v>
      </c>
      <c r="L5" s="16" t="e">
        <f t="shared" si="0"/>
        <v>#N/A</v>
      </c>
      <c r="M5" s="16" t="e">
        <f t="shared" si="0"/>
        <v>#N/A</v>
      </c>
      <c r="N5" s="16" t="e">
        <f t="shared" si="0"/>
        <v>#N/A</v>
      </c>
      <c r="O5" s="16" t="e">
        <f t="shared" si="0"/>
        <v>#N/A</v>
      </c>
      <c r="P5" s="16" t="e">
        <f t="shared" si="0"/>
        <v>#N/A</v>
      </c>
      <c r="Q5" s="16" t="e">
        <f t="shared" ref="Q5" si="1">EOMONTH(P5,1)</f>
        <v>#N/A</v>
      </c>
      <c r="R5" s="16" t="e">
        <f t="shared" ref="R5" si="2">EOMONTH(Q5,1)</f>
        <v>#N/A</v>
      </c>
      <c r="S5" s="130"/>
      <c r="T5" s="130"/>
      <c r="U5" s="130"/>
    </row>
    <row r="6" spans="1:21" ht="15" customHeight="1" x14ac:dyDescent="0.35">
      <c r="A6" s="130"/>
      <c r="B6" s="160" t="s">
        <v>32</v>
      </c>
      <c r="C6" s="157"/>
      <c r="D6" s="161">
        <f>+BUDGET!G46</f>
        <v>0</v>
      </c>
      <c r="E6" s="157"/>
      <c r="F6" s="162">
        <f>+BUDGET!I47</f>
        <v>0</v>
      </c>
      <c r="G6" s="162">
        <f>+BUDGET!J47</f>
        <v>0</v>
      </c>
      <c r="H6" s="162">
        <f>+BUDGET!K47</f>
        <v>0</v>
      </c>
      <c r="I6" s="162">
        <f>+BUDGET!L47</f>
        <v>0</v>
      </c>
      <c r="J6" s="162">
        <f>+BUDGET!M47</f>
        <v>0</v>
      </c>
      <c r="K6" s="162">
        <f>+BUDGET!N47</f>
        <v>0</v>
      </c>
      <c r="L6" s="162">
        <f>+BUDGET!O47</f>
        <v>0</v>
      </c>
      <c r="M6" s="162">
        <f>+BUDGET!P47</f>
        <v>0</v>
      </c>
      <c r="N6" s="162">
        <f>+BUDGET!Q47</f>
        <v>0</v>
      </c>
      <c r="O6" s="162">
        <f>+BUDGET!R47</f>
        <v>0</v>
      </c>
      <c r="P6" s="162">
        <f>+BUDGET!S47</f>
        <v>0</v>
      </c>
      <c r="Q6" s="162">
        <f>+BUDGET!T47</f>
        <v>0</v>
      </c>
      <c r="R6" s="162">
        <f>+BUDGET!U47</f>
        <v>0</v>
      </c>
      <c r="S6" s="130"/>
      <c r="T6" s="130"/>
      <c r="U6" s="130"/>
    </row>
    <row r="7" spans="1:21" ht="15.75" customHeight="1" x14ac:dyDescent="0.35">
      <c r="A7" s="130"/>
      <c r="B7" s="160" t="s">
        <v>33</v>
      </c>
      <c r="C7" s="130"/>
      <c r="D7" s="161">
        <f>+D6-D8</f>
        <v>0</v>
      </c>
      <c r="E7" s="157"/>
      <c r="F7" s="162">
        <f>+FORECAST!J47</f>
        <v>0</v>
      </c>
      <c r="G7" s="162">
        <f>+FORECAST!K$47</f>
        <v>0</v>
      </c>
      <c r="H7" s="162">
        <f>+FORECAST!L$47</f>
        <v>0</v>
      </c>
      <c r="I7" s="162">
        <f>+FORECAST!M$47</f>
        <v>0</v>
      </c>
      <c r="J7" s="162">
        <f>+FORECAST!N$47</f>
        <v>0</v>
      </c>
      <c r="K7" s="162">
        <f>+FORECAST!O$47</f>
        <v>0</v>
      </c>
      <c r="L7" s="162">
        <f>+FORECAST!P$47</f>
        <v>0</v>
      </c>
      <c r="M7" s="162">
        <f>+FORECAST!Q$47</f>
        <v>0</v>
      </c>
      <c r="N7" s="162">
        <f>+FORECAST!R$47</f>
        <v>0</v>
      </c>
      <c r="O7" s="162">
        <f>+FORECAST!S$47</f>
        <v>0</v>
      </c>
      <c r="P7" s="162">
        <f>+FORECAST!T$47</f>
        <v>0</v>
      </c>
      <c r="Q7" s="162">
        <f>+FORECAST!U$47</f>
        <v>0</v>
      </c>
      <c r="R7" s="162">
        <f>+FORECAST!V$47</f>
        <v>0</v>
      </c>
      <c r="S7" s="130"/>
      <c r="T7" s="130"/>
      <c r="U7" s="130"/>
    </row>
    <row r="8" spans="1:21" ht="15.75" customHeight="1" x14ac:dyDescent="0.35">
      <c r="A8" s="130"/>
      <c r="B8" s="160" t="s">
        <v>34</v>
      </c>
      <c r="C8" s="73" t="e">
        <f>+$J$106/($D$6-$F$106)+1</f>
        <v>#N/A</v>
      </c>
      <c r="D8" s="161">
        <f>+ACTUAL!H46</f>
        <v>0</v>
      </c>
      <c r="E8" s="157"/>
      <c r="F8" s="163">
        <f>+ACTUAL!J47</f>
        <v>0</v>
      </c>
      <c r="G8" s="163">
        <f>+ACTUAL!K47</f>
        <v>0</v>
      </c>
      <c r="H8" s="163">
        <f>+ACTUAL!L47</f>
        <v>0</v>
      </c>
      <c r="I8" s="163">
        <f>+ACTUAL!M47</f>
        <v>0</v>
      </c>
      <c r="J8" s="163">
        <f>+ACTUAL!N47</f>
        <v>0</v>
      </c>
      <c r="K8" s="163">
        <f>+ACTUAL!O47</f>
        <v>0</v>
      </c>
      <c r="L8" s="163">
        <f>+ACTUAL!P47</f>
        <v>0</v>
      </c>
      <c r="M8" s="163">
        <f>+ACTUAL!Q47</f>
        <v>0</v>
      </c>
      <c r="N8" s="163">
        <f>+ACTUAL!R47</f>
        <v>0</v>
      </c>
      <c r="O8" s="163">
        <f>+ACTUAL!S47</f>
        <v>0</v>
      </c>
      <c r="P8" s="163">
        <f>+ACTUAL!T47</f>
        <v>0</v>
      </c>
      <c r="Q8" s="163">
        <f>+ACTUAL!U47</f>
        <v>0</v>
      </c>
      <c r="R8" s="163">
        <f>+ACTUAL!V47</f>
        <v>0</v>
      </c>
      <c r="S8" s="130"/>
      <c r="T8" s="130"/>
      <c r="U8" s="130"/>
    </row>
    <row r="9" spans="1:21" ht="15.75" customHeight="1" x14ac:dyDescent="0.35">
      <c r="A9" s="130"/>
      <c r="B9" s="135"/>
      <c r="C9" s="158"/>
      <c r="D9" s="157"/>
      <c r="E9" s="157"/>
      <c r="F9" s="157"/>
      <c r="G9" s="157"/>
      <c r="H9" s="157"/>
      <c r="I9" s="157"/>
      <c r="J9" s="159">
        <f>+J7-J8</f>
        <v>0</v>
      </c>
      <c r="K9" s="157"/>
      <c r="L9" s="157"/>
      <c r="M9" s="157"/>
      <c r="N9" s="157"/>
      <c r="O9" s="157"/>
      <c r="P9" s="130"/>
      <c r="Q9" s="130"/>
      <c r="R9" s="130"/>
      <c r="S9" s="130"/>
      <c r="T9" s="130"/>
      <c r="U9" s="130"/>
    </row>
    <row r="10" spans="1:21" ht="15.75" customHeight="1" x14ac:dyDescent="0.6">
      <c r="A10" s="130"/>
      <c r="B10" s="1"/>
      <c r="C10" s="1"/>
      <c r="D10" s="1"/>
      <c r="E10" s="1"/>
      <c r="J10" s="157"/>
      <c r="K10" s="157"/>
      <c r="L10" s="157"/>
      <c r="M10" s="157"/>
      <c r="N10" s="157"/>
      <c r="O10" s="157"/>
      <c r="P10" s="130"/>
      <c r="Q10" s="130"/>
      <c r="R10" s="130"/>
      <c r="S10" s="130"/>
      <c r="T10" s="130"/>
      <c r="U10" s="130"/>
    </row>
    <row r="11" spans="1:21" ht="15.75" hidden="1" customHeight="1" x14ac:dyDescent="0.6">
      <c r="A11" s="130"/>
      <c r="B11" s="1"/>
      <c r="C11" s="1"/>
      <c r="D11" s="1"/>
      <c r="E11" s="1"/>
      <c r="J11" s="157"/>
      <c r="K11" s="157"/>
      <c r="L11" s="157"/>
      <c r="M11" s="157"/>
      <c r="N11" s="157"/>
      <c r="O11" s="157"/>
      <c r="P11" s="130"/>
      <c r="Q11" s="130"/>
      <c r="R11" s="130"/>
      <c r="S11" s="130"/>
      <c r="T11" s="130"/>
      <c r="U11" s="130"/>
    </row>
    <row r="12" spans="1:21" ht="15.75" hidden="1" customHeight="1" x14ac:dyDescent="0.6">
      <c r="A12" s="130"/>
      <c r="B12" s="1"/>
      <c r="C12" s="1"/>
      <c r="D12" s="1"/>
      <c r="E12" s="1"/>
      <c r="J12" s="157"/>
      <c r="K12" s="157"/>
      <c r="L12" s="157"/>
      <c r="M12" s="157"/>
      <c r="N12" s="157"/>
      <c r="O12" s="157"/>
      <c r="P12" s="130"/>
      <c r="Q12" s="130"/>
      <c r="R12" s="130"/>
      <c r="S12" s="130"/>
      <c r="T12" s="130"/>
      <c r="U12" s="130"/>
    </row>
    <row r="13" spans="1:21" ht="15.75" customHeight="1" x14ac:dyDescent="0.6">
      <c r="A13" s="130"/>
      <c r="B13" s="1"/>
      <c r="C13" s="1"/>
      <c r="D13" s="1"/>
      <c r="E13" s="1"/>
      <c r="J13" s="157"/>
      <c r="K13" s="157"/>
      <c r="L13" s="157"/>
      <c r="M13" s="157"/>
      <c r="N13" s="157"/>
      <c r="O13" s="157"/>
      <c r="P13" s="130"/>
      <c r="Q13" s="130"/>
      <c r="R13" s="130"/>
      <c r="S13" s="130"/>
      <c r="T13" s="130"/>
      <c r="U13" s="130"/>
    </row>
    <row r="14" spans="1:21" ht="15.75" customHeight="1" x14ac:dyDescent="0.6">
      <c r="A14" s="130"/>
      <c r="B14" s="1"/>
      <c r="C14" s="1"/>
      <c r="D14" s="1"/>
      <c r="E14" s="1"/>
      <c r="J14" s="157"/>
      <c r="K14" s="157"/>
      <c r="L14" s="157"/>
      <c r="M14" s="157"/>
      <c r="N14" s="157"/>
      <c r="O14" s="157"/>
      <c r="P14" s="130"/>
      <c r="Q14" s="130"/>
      <c r="R14" s="130"/>
      <c r="S14" s="130"/>
      <c r="T14" s="130"/>
      <c r="U14" s="130"/>
    </row>
    <row r="15" spans="1:21" ht="15.75" customHeight="1" x14ac:dyDescent="0.6">
      <c r="A15" s="130"/>
      <c r="B15" s="1"/>
      <c r="C15" s="1"/>
      <c r="D15" s="1"/>
      <c r="E15" s="1"/>
      <c r="J15" s="157"/>
      <c r="K15" s="157"/>
      <c r="L15" s="157"/>
      <c r="M15" s="157"/>
      <c r="N15" s="157"/>
      <c r="O15" s="157"/>
      <c r="P15" s="130"/>
      <c r="Q15" s="130"/>
      <c r="R15" s="130"/>
      <c r="S15" s="130"/>
      <c r="T15" s="130"/>
      <c r="U15" s="130"/>
    </row>
    <row r="16" spans="1:21" ht="15.75" customHeight="1" x14ac:dyDescent="0.6">
      <c r="A16" s="130"/>
      <c r="B16" s="1"/>
      <c r="C16" s="1"/>
      <c r="D16" s="1"/>
      <c r="E16" s="1"/>
      <c r="J16" s="157"/>
      <c r="K16" s="157"/>
      <c r="L16" s="157"/>
      <c r="M16" s="157"/>
      <c r="N16" s="157"/>
      <c r="O16" s="157"/>
      <c r="P16" s="130"/>
      <c r="Q16" s="130"/>
      <c r="R16" s="130"/>
      <c r="S16" s="130"/>
      <c r="T16" s="130"/>
      <c r="U16" s="130"/>
    </row>
    <row r="17" spans="1:21" ht="15.75" customHeight="1" x14ac:dyDescent="0.6">
      <c r="A17" s="130"/>
      <c r="B17" s="1"/>
      <c r="C17" s="1"/>
      <c r="D17" s="1"/>
      <c r="E17" s="1"/>
      <c r="J17" s="157"/>
      <c r="K17" s="157"/>
      <c r="L17" s="157"/>
      <c r="M17" s="157"/>
      <c r="N17" s="157"/>
      <c r="O17" s="157"/>
      <c r="P17" s="130"/>
      <c r="Q17" s="130"/>
      <c r="R17" s="130"/>
      <c r="S17" s="130"/>
      <c r="T17" s="130"/>
      <c r="U17" s="130"/>
    </row>
    <row r="18" spans="1:21" ht="15.75" customHeight="1" x14ac:dyDescent="0.35">
      <c r="A18" s="130"/>
      <c r="J18" s="157"/>
      <c r="K18" s="157"/>
      <c r="L18" s="157"/>
      <c r="M18" s="157"/>
      <c r="N18" s="157"/>
      <c r="O18" s="157"/>
      <c r="P18" s="130"/>
      <c r="Q18" s="130"/>
      <c r="R18" s="130"/>
      <c r="S18" s="130"/>
      <c r="T18" s="130"/>
      <c r="U18" s="130"/>
    </row>
    <row r="19" spans="1:21" ht="15.75" customHeight="1" x14ac:dyDescent="0.35">
      <c r="A19" s="130"/>
      <c r="J19" s="157"/>
      <c r="K19" s="157"/>
      <c r="L19" s="157"/>
      <c r="M19" s="157"/>
      <c r="N19" s="157"/>
      <c r="O19" s="157"/>
      <c r="P19" s="130"/>
      <c r="Q19" s="130"/>
      <c r="R19" s="130"/>
      <c r="S19" s="130"/>
      <c r="T19" s="130"/>
      <c r="U19" s="130"/>
    </row>
    <row r="20" spans="1:21" ht="15.75" customHeight="1" x14ac:dyDescent="0.35">
      <c r="A20" s="130"/>
      <c r="J20" s="157"/>
      <c r="K20" s="157"/>
      <c r="L20" s="157"/>
      <c r="M20" s="157"/>
      <c r="N20" s="157"/>
      <c r="O20" s="157"/>
      <c r="P20" s="130"/>
      <c r="Q20" s="130"/>
      <c r="R20" s="130"/>
      <c r="S20" s="130"/>
      <c r="T20" s="130"/>
      <c r="U20" s="130"/>
    </row>
    <row r="21" spans="1:21" x14ac:dyDescent="0.35">
      <c r="A21" s="130"/>
      <c r="J21" s="157"/>
      <c r="K21" s="157"/>
      <c r="L21" s="157"/>
      <c r="M21" s="157"/>
      <c r="N21" s="157"/>
      <c r="O21" s="157"/>
      <c r="P21" s="130"/>
      <c r="Q21" s="130"/>
      <c r="R21" s="130"/>
      <c r="S21" s="130"/>
      <c r="T21" s="130"/>
      <c r="U21" s="130"/>
    </row>
    <row r="22" spans="1:21" x14ac:dyDescent="0.35">
      <c r="A22" s="130"/>
      <c r="J22" s="157"/>
      <c r="K22" s="157"/>
      <c r="L22" s="157"/>
      <c r="M22" s="157"/>
      <c r="N22" s="157"/>
      <c r="O22" s="157"/>
      <c r="P22" s="130"/>
      <c r="Q22" s="130"/>
      <c r="R22" s="130"/>
      <c r="S22" s="130"/>
      <c r="T22" s="130"/>
      <c r="U22" s="130"/>
    </row>
    <row r="23" spans="1:21" x14ac:dyDescent="0.35">
      <c r="A23" s="130"/>
      <c r="J23" s="157"/>
      <c r="K23" s="157"/>
      <c r="L23" s="157"/>
      <c r="M23" s="157"/>
      <c r="N23" s="157"/>
      <c r="O23" s="157"/>
      <c r="P23" s="130"/>
      <c r="Q23" s="130"/>
      <c r="R23" s="130"/>
      <c r="S23" s="130"/>
      <c r="T23" s="130"/>
      <c r="U23" s="130"/>
    </row>
    <row r="24" spans="1:21" x14ac:dyDescent="0.35">
      <c r="A24" s="130"/>
      <c r="J24" s="157"/>
      <c r="K24" s="157"/>
      <c r="L24" s="157"/>
      <c r="M24" s="157"/>
      <c r="N24" s="157"/>
      <c r="O24" s="157"/>
      <c r="P24" s="130"/>
      <c r="Q24" s="130"/>
      <c r="R24" s="130"/>
      <c r="S24" s="130"/>
      <c r="T24" s="130"/>
      <c r="U24" s="130"/>
    </row>
    <row r="25" spans="1:21" x14ac:dyDescent="0.35">
      <c r="A25" s="130"/>
      <c r="J25" s="157"/>
      <c r="K25" s="157"/>
      <c r="L25" s="157"/>
      <c r="M25" s="157"/>
      <c r="N25" s="157"/>
      <c r="O25" s="157"/>
      <c r="P25" s="130"/>
      <c r="Q25" s="130"/>
      <c r="R25" s="130"/>
      <c r="S25" s="130"/>
      <c r="T25" s="130"/>
      <c r="U25" s="130"/>
    </row>
    <row r="26" spans="1:21" x14ac:dyDescent="0.35">
      <c r="A26" s="130"/>
      <c r="J26" s="157"/>
      <c r="K26" s="157"/>
      <c r="L26" s="157"/>
      <c r="M26" s="157"/>
      <c r="N26" s="157"/>
      <c r="O26" s="157"/>
      <c r="P26" s="130"/>
      <c r="Q26" s="130"/>
      <c r="R26" s="130"/>
      <c r="S26" s="130"/>
      <c r="T26" s="130"/>
      <c r="U26" s="130"/>
    </row>
    <row r="27" spans="1:21" x14ac:dyDescent="0.35">
      <c r="A27" s="130"/>
      <c r="J27" s="157"/>
      <c r="K27" s="157"/>
      <c r="L27" s="157"/>
      <c r="M27" s="157"/>
      <c r="N27" s="157"/>
      <c r="O27" s="157"/>
      <c r="P27" s="130"/>
      <c r="Q27" s="130"/>
      <c r="R27" s="130"/>
      <c r="S27" s="130"/>
      <c r="T27" s="130"/>
      <c r="U27" s="130"/>
    </row>
    <row r="28" spans="1:21" x14ac:dyDescent="0.35">
      <c r="A28" s="130"/>
      <c r="J28" s="157"/>
      <c r="K28" s="157"/>
      <c r="L28" s="157"/>
      <c r="M28" s="157"/>
      <c r="N28" s="157"/>
      <c r="O28" s="157"/>
      <c r="P28" s="130"/>
      <c r="Q28" s="130"/>
      <c r="R28" s="130"/>
      <c r="S28" s="130"/>
      <c r="T28" s="130"/>
      <c r="U28" s="130"/>
    </row>
    <row r="29" spans="1:21" x14ac:dyDescent="0.35">
      <c r="A29" s="130"/>
      <c r="J29" s="157"/>
      <c r="K29" s="157"/>
      <c r="L29" s="157"/>
      <c r="M29" s="157"/>
      <c r="N29" s="157"/>
      <c r="O29" s="157"/>
      <c r="P29" s="130"/>
      <c r="Q29" s="130"/>
      <c r="R29" s="130"/>
      <c r="S29" s="130"/>
      <c r="T29" s="130"/>
      <c r="U29" s="130"/>
    </row>
    <row r="30" spans="1:21" x14ac:dyDescent="0.35">
      <c r="A30" s="130"/>
      <c r="J30" s="157"/>
      <c r="K30" s="157"/>
      <c r="L30" s="157"/>
      <c r="M30" s="157"/>
      <c r="N30" s="157"/>
      <c r="O30" s="157"/>
      <c r="P30" s="130"/>
      <c r="Q30" s="130"/>
      <c r="R30" s="130"/>
      <c r="S30" s="130"/>
      <c r="T30" s="130"/>
      <c r="U30" s="130"/>
    </row>
    <row r="31" spans="1:21" x14ac:dyDescent="0.35">
      <c r="A31" s="130"/>
      <c r="J31" s="157"/>
      <c r="K31" s="157"/>
      <c r="L31" s="157"/>
      <c r="M31" s="157"/>
      <c r="N31" s="157"/>
      <c r="O31" s="157"/>
      <c r="P31" s="130"/>
      <c r="Q31" s="130"/>
      <c r="R31" s="130"/>
      <c r="S31" s="130"/>
      <c r="T31" s="130"/>
      <c r="U31" s="130"/>
    </row>
    <row r="32" spans="1:21" x14ac:dyDescent="0.35">
      <c r="A32" s="130"/>
      <c r="J32" s="157"/>
      <c r="K32" s="157"/>
      <c r="L32" s="157"/>
      <c r="M32" s="157"/>
      <c r="N32" s="157"/>
      <c r="O32" s="157"/>
      <c r="P32" s="130"/>
      <c r="Q32" s="130"/>
      <c r="R32" s="130"/>
      <c r="S32" s="130"/>
      <c r="T32" s="130"/>
      <c r="U32" s="130"/>
    </row>
    <row r="33" spans="1:21" x14ac:dyDescent="0.35">
      <c r="A33" s="130"/>
      <c r="J33" s="157"/>
      <c r="K33" s="157"/>
      <c r="L33" s="157"/>
      <c r="M33" s="157"/>
      <c r="N33" s="157"/>
      <c r="O33" s="157"/>
      <c r="P33" s="130"/>
      <c r="Q33" s="130"/>
      <c r="R33" s="130"/>
      <c r="S33" s="130"/>
      <c r="T33" s="130"/>
      <c r="U33" s="130"/>
    </row>
    <row r="34" spans="1:21" x14ac:dyDescent="0.35">
      <c r="A34" s="130"/>
      <c r="J34" s="157"/>
      <c r="K34" s="157"/>
      <c r="L34" s="157"/>
      <c r="M34" s="157"/>
      <c r="N34" s="157"/>
      <c r="O34" s="157"/>
      <c r="P34" s="130"/>
      <c r="Q34" s="130"/>
      <c r="R34" s="130"/>
      <c r="S34" s="130"/>
      <c r="T34" s="130"/>
      <c r="U34" s="130"/>
    </row>
    <row r="35" spans="1:21" x14ac:dyDescent="0.35">
      <c r="A35" s="130"/>
      <c r="J35" s="157"/>
      <c r="K35" s="157"/>
      <c r="L35" s="157"/>
      <c r="M35" s="157"/>
      <c r="N35" s="157"/>
      <c r="O35" s="157"/>
      <c r="P35" s="130"/>
      <c r="Q35" s="130"/>
      <c r="R35" s="130"/>
      <c r="S35" s="130"/>
      <c r="T35" s="130"/>
      <c r="U35" s="130"/>
    </row>
    <row r="36" spans="1:21" x14ac:dyDescent="0.35">
      <c r="A36" s="130"/>
      <c r="J36" s="157"/>
      <c r="K36" s="157"/>
      <c r="L36" s="157"/>
      <c r="M36" s="157"/>
      <c r="N36" s="157"/>
      <c r="O36" s="157"/>
      <c r="P36" s="130"/>
      <c r="Q36" s="130"/>
      <c r="R36" s="130"/>
      <c r="S36" s="130"/>
      <c r="T36" s="130"/>
      <c r="U36" s="130"/>
    </row>
    <row r="37" spans="1:21" x14ac:dyDescent="0.35">
      <c r="A37" s="130"/>
      <c r="J37" s="157"/>
      <c r="K37" s="157"/>
      <c r="L37" s="157"/>
      <c r="M37" s="157"/>
      <c r="N37" s="157"/>
      <c r="O37" s="157"/>
      <c r="P37" s="130"/>
      <c r="Q37" s="130"/>
      <c r="R37" s="130"/>
      <c r="S37" s="130"/>
      <c r="T37" s="130"/>
      <c r="U37" s="130"/>
    </row>
    <row r="38" spans="1:21" x14ac:dyDescent="0.35">
      <c r="A38" s="130"/>
      <c r="B38" s="130"/>
      <c r="C38" s="130"/>
      <c r="D38" s="130"/>
      <c r="E38" s="130"/>
      <c r="F38" s="130"/>
      <c r="G38" s="130"/>
      <c r="H38" s="130"/>
      <c r="I38" s="130"/>
      <c r="J38" s="130"/>
      <c r="K38" s="130"/>
      <c r="L38" s="130"/>
      <c r="M38" s="130"/>
      <c r="N38" s="130"/>
      <c r="O38" s="130"/>
      <c r="P38" s="130"/>
      <c r="Q38" s="130"/>
      <c r="R38" s="130"/>
      <c r="S38" s="130"/>
      <c r="T38" s="130"/>
      <c r="U38" s="130"/>
    </row>
    <row r="39" spans="1:21" x14ac:dyDescent="0.35">
      <c r="A39" s="130"/>
      <c r="B39" s="130"/>
      <c r="C39" s="130"/>
      <c r="D39" s="130"/>
      <c r="E39" s="130"/>
      <c r="F39" s="130"/>
      <c r="G39" s="130"/>
      <c r="H39" s="130"/>
      <c r="I39" s="130"/>
      <c r="J39" s="130"/>
      <c r="K39" s="130"/>
      <c r="L39" s="130"/>
      <c r="M39" s="130"/>
      <c r="N39" s="130"/>
      <c r="O39" s="130"/>
      <c r="P39" s="130"/>
      <c r="Q39" s="130"/>
      <c r="R39" s="130"/>
      <c r="S39" s="130"/>
      <c r="T39" s="130"/>
      <c r="U39" s="130"/>
    </row>
    <row r="40" spans="1:21" ht="20.5" thickBot="1" x14ac:dyDescent="0.45">
      <c r="A40" s="130"/>
      <c r="B40" s="190" t="s">
        <v>35</v>
      </c>
      <c r="C40" s="190"/>
      <c r="D40" s="190"/>
      <c r="E40" s="190"/>
      <c r="F40" s="190"/>
      <c r="G40" s="190" t="s">
        <v>36</v>
      </c>
      <c r="H40" s="190"/>
      <c r="I40" s="190"/>
      <c r="J40" s="190"/>
      <c r="K40" s="190"/>
      <c r="L40" s="130"/>
      <c r="M40" s="130"/>
      <c r="N40" s="130"/>
      <c r="O40" s="130"/>
      <c r="P40" s="130"/>
      <c r="Q40" s="130"/>
      <c r="R40" s="130"/>
      <c r="S40" s="130"/>
      <c r="T40" s="130"/>
      <c r="U40" s="130"/>
    </row>
    <row r="41" spans="1:21" outlineLevel="1" x14ac:dyDescent="0.35">
      <c r="A41" s="130"/>
      <c r="I41" s="76">
        <v>43465</v>
      </c>
      <c r="L41" s="130"/>
      <c r="M41" s="130"/>
      <c r="N41" s="130"/>
      <c r="O41" s="130"/>
      <c r="P41" s="130"/>
      <c r="Q41" s="130"/>
      <c r="R41" s="130"/>
      <c r="S41" s="130"/>
      <c r="T41" s="130"/>
      <c r="U41" s="130"/>
    </row>
    <row r="42" spans="1:21" outlineLevel="1" x14ac:dyDescent="0.35">
      <c r="A42" s="130"/>
      <c r="B42" s="8" t="s">
        <v>37</v>
      </c>
      <c r="L42" s="130"/>
      <c r="M42" s="130"/>
      <c r="N42" s="130"/>
      <c r="O42" s="130"/>
      <c r="P42" s="130"/>
      <c r="Q42" s="130"/>
      <c r="R42" s="130"/>
      <c r="S42" s="130"/>
      <c r="T42" s="130"/>
      <c r="U42" s="130"/>
    </row>
    <row r="43" spans="1:21" outlineLevel="1" x14ac:dyDescent="0.35">
      <c r="A43" s="130"/>
      <c r="B43" s="8"/>
      <c r="F43" s="8" t="s">
        <v>38</v>
      </c>
      <c r="G43" s="8"/>
      <c r="H43" s="8" t="s">
        <v>39</v>
      </c>
      <c r="J43" s="8" t="s">
        <v>40</v>
      </c>
      <c r="L43" s="130"/>
      <c r="M43" s="130"/>
      <c r="N43" s="130"/>
      <c r="O43" s="130"/>
      <c r="P43" s="130"/>
      <c r="Q43" s="130"/>
      <c r="R43" s="130"/>
      <c r="S43" s="130"/>
      <c r="T43" s="130"/>
      <c r="U43" s="130"/>
    </row>
    <row r="44" spans="1:21" outlineLevel="1" x14ac:dyDescent="0.35">
      <c r="A44" s="130"/>
      <c r="B44" s="21" t="str">
        <f>+INPUTS!$D21</f>
        <v>Business Case Management</v>
      </c>
      <c r="C44">
        <f>INDEX(INPUTS!H21:H30,MATCH(DASHBOARD!B44,INPUTS!D21:D30,0))</f>
        <v>0</v>
      </c>
      <c r="F44" s="53" t="e">
        <f>INDEX(BUDGET!$I$15:$X$24,MATCH($B44,BUDGET!$C$15:$C$24,0),MATCH($I$41,BUDGET!$I$7:$X$7,0))</f>
        <v>#N/A</v>
      </c>
      <c r="H44" s="53" t="e">
        <f>INDEX(ACTUAL!$J$15:$Y$24,MATCH($B44,ACTUAL!$C$15:$C$23,0),MATCH($I$41,ACTUAL!$J$7:$Y$7,0))</f>
        <v>#N/A</v>
      </c>
      <c r="J44" s="53" t="e">
        <f t="shared" ref="J44:J53" si="3">+F44-H44</f>
        <v>#N/A</v>
      </c>
      <c r="L44" s="130"/>
      <c r="M44" s="130"/>
      <c r="N44" s="130"/>
      <c r="O44" s="130"/>
      <c r="P44" s="130"/>
      <c r="Q44" s="130"/>
      <c r="R44" s="130"/>
      <c r="S44" s="130"/>
      <c r="T44" s="130"/>
      <c r="U44" s="130"/>
    </row>
    <row r="45" spans="1:21" outlineLevel="1" x14ac:dyDescent="0.35">
      <c r="A45" s="130"/>
      <c r="B45" s="21">
        <f>+INPUTS!$D22</f>
        <v>0</v>
      </c>
      <c r="C45" t="e">
        <f>INDEX(INPUTS!H22:H31,MATCH(DASHBOARD!B45,INPUTS!D22:D31,0))</f>
        <v>#N/A</v>
      </c>
      <c r="F45" s="53" t="e">
        <f>INDEX(BUDGET!$I$15:$X$24,MATCH($B45,BUDGET!$C$15:$C$24,0),MATCH($I$41,BUDGET!$I$7:$X$7,0))</f>
        <v>#N/A</v>
      </c>
      <c r="H45" s="53" t="e">
        <f>INDEX(ACTUAL!$J$15:$Y$24,MATCH($B45,ACTUAL!$C$15:$C$23,0),MATCH($I$41,ACTUAL!$J$7:$Y$7,0))</f>
        <v>#N/A</v>
      </c>
      <c r="J45" s="53" t="e">
        <f t="shared" si="3"/>
        <v>#N/A</v>
      </c>
      <c r="L45" s="130"/>
      <c r="M45" s="130"/>
      <c r="N45" s="130"/>
      <c r="O45" s="130"/>
      <c r="P45" s="130"/>
      <c r="Q45" s="130"/>
      <c r="R45" s="130"/>
      <c r="S45" s="130"/>
      <c r="T45" s="130"/>
      <c r="U45" s="130"/>
    </row>
    <row r="46" spans="1:21" outlineLevel="1" x14ac:dyDescent="0.35">
      <c r="A46" s="130"/>
      <c r="B46" s="21">
        <f>+INPUTS!$D23</f>
        <v>0</v>
      </c>
      <c r="C46" t="e">
        <f>INDEX(INPUTS!H23:H32,MATCH(DASHBOARD!B46,INPUTS!D23:D32,0))</f>
        <v>#N/A</v>
      </c>
      <c r="F46" s="53" t="e">
        <f>INDEX(BUDGET!$I$15:$X$24,MATCH($B46,BUDGET!$C$15:$C$24,0),MATCH($I$41,BUDGET!$I$7:$X$7,0))</f>
        <v>#N/A</v>
      </c>
      <c r="H46" s="53" t="e">
        <f>INDEX(ACTUAL!$J$15:$Y$24,MATCH($B46,ACTUAL!$C$15:$C$23,0),MATCH($I$41,ACTUAL!$J$7:$Y$7,0))</f>
        <v>#N/A</v>
      </c>
      <c r="J46" s="53" t="e">
        <f t="shared" si="3"/>
        <v>#N/A</v>
      </c>
      <c r="L46" s="130"/>
      <c r="M46" s="130"/>
      <c r="N46" s="130"/>
      <c r="O46" s="130"/>
      <c r="P46" s="130"/>
      <c r="Q46" s="130"/>
      <c r="R46" s="130"/>
      <c r="S46" s="130"/>
      <c r="T46" s="130"/>
      <c r="U46" s="130"/>
    </row>
    <row r="47" spans="1:21" outlineLevel="1" x14ac:dyDescent="0.35">
      <c r="A47" s="130"/>
      <c r="B47" s="21">
        <f>+INPUTS!$D24</f>
        <v>0</v>
      </c>
      <c r="C47" t="e">
        <f>INDEX(INPUTS!H24:H33,MATCH(DASHBOARD!B47,INPUTS!D24:D33,0))</f>
        <v>#N/A</v>
      </c>
      <c r="F47" s="53" t="e">
        <f>INDEX(BUDGET!$I$15:$X$24,MATCH($B47,BUDGET!$C$15:$C$24,0),MATCH($I$41,BUDGET!$I$7:$X$7,0))</f>
        <v>#N/A</v>
      </c>
      <c r="H47" s="53" t="e">
        <f>INDEX(ACTUAL!$J$15:$Y$24,MATCH($B47,ACTUAL!$C$15:$C$23,0),MATCH($I$41,ACTUAL!$J$7:$Y$7,0))</f>
        <v>#N/A</v>
      </c>
      <c r="J47" s="53" t="e">
        <f t="shared" si="3"/>
        <v>#N/A</v>
      </c>
      <c r="L47" s="130"/>
      <c r="M47" s="130"/>
      <c r="N47" s="130"/>
      <c r="O47" s="130"/>
      <c r="P47" s="130"/>
      <c r="Q47" s="130"/>
      <c r="R47" s="130"/>
      <c r="S47" s="130"/>
      <c r="T47" s="130"/>
      <c r="U47" s="130"/>
    </row>
    <row r="48" spans="1:21" outlineLevel="1" x14ac:dyDescent="0.35">
      <c r="A48" s="130"/>
      <c r="B48" s="21">
        <f>+INPUTS!$D25</f>
        <v>0</v>
      </c>
      <c r="C48" t="e">
        <f>INDEX(INPUTS!H25:H34,MATCH(DASHBOARD!B48,INPUTS!D25:D34,0))</f>
        <v>#N/A</v>
      </c>
      <c r="F48" s="53" t="e">
        <f>INDEX(BUDGET!$I$15:$X$24,MATCH($B48,BUDGET!$C$15:$C$24,0),MATCH($I$41,BUDGET!$I$7:$X$7,0))</f>
        <v>#N/A</v>
      </c>
      <c r="H48" s="53" t="e">
        <f>INDEX(ACTUAL!$J$15:$Y$24,MATCH($B48,ACTUAL!$C$15:$C$23,0),MATCH($I$41,ACTUAL!$J$7:$Y$7,0))</f>
        <v>#N/A</v>
      </c>
      <c r="J48" s="53" t="e">
        <f t="shared" si="3"/>
        <v>#N/A</v>
      </c>
      <c r="L48" s="130"/>
      <c r="M48" s="130"/>
      <c r="N48" s="130"/>
      <c r="O48" s="130"/>
      <c r="P48" s="130"/>
      <c r="Q48" s="130"/>
      <c r="R48" s="130"/>
      <c r="S48" s="130"/>
      <c r="T48" s="130"/>
      <c r="U48" s="130"/>
    </row>
    <row r="49" spans="1:21" outlineLevel="1" x14ac:dyDescent="0.35">
      <c r="A49" s="130"/>
      <c r="B49" s="21">
        <f>+INPUTS!$D26</f>
        <v>0</v>
      </c>
      <c r="C49" t="e">
        <f>INDEX(INPUTS!H26:H35,MATCH(DASHBOARD!B49,INPUTS!D26:D35,0))</f>
        <v>#N/A</v>
      </c>
      <c r="F49" s="53" t="e">
        <f>INDEX(BUDGET!$I$15:$X$24,MATCH($B49,BUDGET!$C$15:$C$24,0),MATCH($I$41,BUDGET!$I$7:$X$7,0))</f>
        <v>#N/A</v>
      </c>
      <c r="H49" s="53" t="e">
        <f>INDEX(ACTUAL!$J$15:$Y$24,MATCH($B49,ACTUAL!$C$15:$C$23,0),MATCH($I$41,ACTUAL!$J$7:$Y$7,0))</f>
        <v>#N/A</v>
      </c>
      <c r="J49" s="53" t="e">
        <f t="shared" si="3"/>
        <v>#N/A</v>
      </c>
      <c r="L49" s="130"/>
      <c r="M49" s="130"/>
      <c r="N49" s="130"/>
      <c r="O49" s="130"/>
      <c r="P49" s="130"/>
      <c r="Q49" s="130"/>
      <c r="R49" s="130"/>
      <c r="S49" s="130"/>
      <c r="T49" s="130"/>
      <c r="U49" s="130"/>
    </row>
    <row r="50" spans="1:21" outlineLevel="1" x14ac:dyDescent="0.35">
      <c r="A50" s="130"/>
      <c r="B50" s="21">
        <f>+INPUTS!$D27</f>
        <v>0</v>
      </c>
      <c r="C50" t="e">
        <f>INDEX(INPUTS!H27:H36,MATCH(DASHBOARD!B50,INPUTS!D27:D36,0))</f>
        <v>#N/A</v>
      </c>
      <c r="F50" s="53" t="e">
        <f>INDEX(BUDGET!$I$15:$X$24,MATCH($B50,BUDGET!$C$15:$C$24,0),MATCH($I$41,BUDGET!$I$7:$X$7,0))</f>
        <v>#N/A</v>
      </c>
      <c r="H50" s="53" t="e">
        <f>INDEX(ACTUAL!$J$15:$Y$24,MATCH($B50,ACTUAL!$C$15:$C$23,0),MATCH($I$41,ACTUAL!$J$7:$Y$7,0))</f>
        <v>#N/A</v>
      </c>
      <c r="J50" s="53" t="e">
        <f t="shared" si="3"/>
        <v>#N/A</v>
      </c>
      <c r="L50" s="130"/>
      <c r="M50" s="130"/>
      <c r="N50" s="130"/>
      <c r="O50" s="130"/>
      <c r="P50" s="130"/>
      <c r="Q50" s="130"/>
      <c r="R50" s="130"/>
      <c r="S50" s="130"/>
      <c r="T50" s="130"/>
      <c r="U50" s="130"/>
    </row>
    <row r="51" spans="1:21" outlineLevel="1" x14ac:dyDescent="0.35">
      <c r="A51" s="130"/>
      <c r="B51" s="21">
        <f>+INPUTS!$D28</f>
        <v>0</v>
      </c>
      <c r="C51" t="e">
        <f>INDEX(INPUTS!H28:H37,MATCH(DASHBOARD!B51,INPUTS!D28:D37,0))</f>
        <v>#N/A</v>
      </c>
      <c r="F51" s="53" t="e">
        <f>INDEX(BUDGET!$I$15:$X$24,MATCH($B51,BUDGET!$C$15:$C$24,0),MATCH($I$41,BUDGET!$I$7:$X$7,0))</f>
        <v>#N/A</v>
      </c>
      <c r="H51" s="53" t="e">
        <f>INDEX(ACTUAL!$J$15:$Y$24,MATCH($B51,ACTUAL!$C$15:$C$23,0),MATCH($I$41,ACTUAL!$J$7:$Y$7,0))</f>
        <v>#N/A</v>
      </c>
      <c r="J51" s="53" t="e">
        <f t="shared" si="3"/>
        <v>#N/A</v>
      </c>
      <c r="L51" s="130"/>
      <c r="M51" s="130"/>
      <c r="N51" s="130"/>
      <c r="O51" s="130"/>
      <c r="P51" s="130"/>
      <c r="Q51" s="130"/>
      <c r="R51" s="130"/>
      <c r="S51" s="130"/>
      <c r="T51" s="130"/>
      <c r="U51" s="130"/>
    </row>
    <row r="52" spans="1:21" outlineLevel="1" x14ac:dyDescent="0.35">
      <c r="A52" s="130"/>
      <c r="B52" s="21">
        <f>+INPUTS!$D29</f>
        <v>0</v>
      </c>
      <c r="C52" t="e">
        <f>INDEX(INPUTS!H29:H38,MATCH(DASHBOARD!B52,INPUTS!D29:D38,0))</f>
        <v>#N/A</v>
      </c>
      <c r="F52" s="53" t="e">
        <f>INDEX(BUDGET!$I$15:$X$24,MATCH($B52,BUDGET!$C$15:$C$24,0),MATCH($I$41,BUDGET!$I$7:$X$7,0))</f>
        <v>#N/A</v>
      </c>
      <c r="H52" s="53" t="e">
        <f>INDEX(ACTUAL!$J$15:$Y$24,MATCH($B52,ACTUAL!$C$15:$C$23,0),MATCH($I$41,ACTUAL!$J$7:$Y$7,0))</f>
        <v>#N/A</v>
      </c>
      <c r="J52" s="53" t="e">
        <f t="shared" si="3"/>
        <v>#N/A</v>
      </c>
      <c r="L52" s="130"/>
      <c r="M52" s="130"/>
      <c r="N52" s="130"/>
      <c r="O52" s="130"/>
      <c r="P52" s="130"/>
      <c r="Q52" s="130"/>
      <c r="R52" s="130"/>
      <c r="S52" s="130"/>
      <c r="T52" s="130"/>
      <c r="U52" s="130"/>
    </row>
    <row r="53" spans="1:21" outlineLevel="1" x14ac:dyDescent="0.35">
      <c r="A53" s="130"/>
      <c r="B53" s="21">
        <f>+INPUTS!$D30</f>
        <v>0</v>
      </c>
      <c r="C53" t="e">
        <f>INDEX(INPUTS!H30:H39,MATCH(DASHBOARD!B53,INPUTS!D30:D39,0))</f>
        <v>#N/A</v>
      </c>
      <c r="F53" s="53" t="e">
        <f>INDEX(BUDGET!$I$15:$X$24,MATCH($B53,BUDGET!$C$15:$C$24,0),MATCH($I$41,BUDGET!$I$7:$X$7,0))</f>
        <v>#N/A</v>
      </c>
      <c r="H53" s="53" t="e">
        <f>INDEX(ACTUAL!$J$15:$Y$24,MATCH($B53,ACTUAL!$C$15:$C$24,0),MATCH($I$41,ACTUAL!$J$7:$Y$7,0))</f>
        <v>#N/A</v>
      </c>
      <c r="J53" s="53" t="e">
        <f t="shared" si="3"/>
        <v>#N/A</v>
      </c>
      <c r="L53" s="130"/>
      <c r="M53" s="130"/>
      <c r="N53" s="130"/>
      <c r="O53" s="130"/>
      <c r="P53" s="130"/>
      <c r="Q53" s="130"/>
      <c r="R53" s="130"/>
      <c r="S53" s="130"/>
      <c r="T53" s="130"/>
      <c r="U53" s="130"/>
    </row>
    <row r="54" spans="1:21" outlineLevel="1" x14ac:dyDescent="0.35">
      <c r="A54" s="130"/>
      <c r="J54" s="97"/>
      <c r="L54" s="130"/>
      <c r="M54" s="130"/>
      <c r="N54" s="130"/>
      <c r="O54" s="130"/>
      <c r="P54" s="130"/>
      <c r="Q54" s="130"/>
      <c r="R54" s="130"/>
      <c r="S54" s="130"/>
      <c r="T54" s="130"/>
      <c r="U54" s="130"/>
    </row>
    <row r="55" spans="1:21" outlineLevel="1" x14ac:dyDescent="0.35">
      <c r="A55" s="130"/>
      <c r="B55" s="8" t="s">
        <v>41</v>
      </c>
      <c r="J55" s="97"/>
      <c r="L55" s="130"/>
      <c r="M55" s="130"/>
      <c r="N55" s="130"/>
      <c r="O55" s="130"/>
      <c r="P55" s="130"/>
      <c r="Q55" s="130"/>
      <c r="R55" s="130"/>
      <c r="S55" s="130"/>
      <c r="T55" s="130"/>
      <c r="U55" s="130"/>
    </row>
    <row r="56" spans="1:21" outlineLevel="1" x14ac:dyDescent="0.35">
      <c r="A56" s="130"/>
      <c r="B56" t="str">
        <f>+INPUTS!$C37</f>
        <v>Advisor 1</v>
      </c>
      <c r="C56">
        <f>INDEX(INPUTS!P37:P52,MATCH(DASHBOARD!B56,INPUTS!C37:C52,0))</f>
        <v>0</v>
      </c>
      <c r="F56" s="53" t="e">
        <f>INDEX(BUDGET!$I$28:$X$42,MATCH($B56,BUDGET!$C$28:$C$42,0),MATCH($I$41,BUDGET!$I$7:$X$7,0))</f>
        <v>#N/A</v>
      </c>
      <c r="H56" s="53" t="e">
        <f>INDEX(ACTUAL!$J$28:$Y$42,MATCH($B56,ACTUAL!$C$28:$C$42,0),MATCH($I$41,ACTUAL!$J$7:$Y$7,0))</f>
        <v>#N/A</v>
      </c>
      <c r="J56" s="53" t="e">
        <f t="shared" ref="J56:J70" si="4">+F56-H56</f>
        <v>#N/A</v>
      </c>
      <c r="L56" s="130"/>
      <c r="M56" s="130"/>
      <c r="N56" s="130"/>
      <c r="O56" s="130"/>
      <c r="P56" s="130"/>
      <c r="Q56" s="130"/>
      <c r="R56" s="130"/>
      <c r="S56" s="130"/>
      <c r="T56" s="130"/>
      <c r="U56" s="130"/>
    </row>
    <row r="57" spans="1:21" outlineLevel="1" x14ac:dyDescent="0.35">
      <c r="A57" s="130"/>
      <c r="B57" t="str">
        <f>+INPUTS!$C38</f>
        <v>Advisor 2</v>
      </c>
      <c r="C57">
        <f>INDEX(INPUTS!P38:P53,MATCH(DASHBOARD!B57,INPUTS!C38:C53,0))</f>
        <v>0</v>
      </c>
      <c r="F57" s="53" t="e">
        <f>INDEX(BUDGET!$I$28:$X$42,MATCH($B57,BUDGET!$C$28:$C$42,0),MATCH($I$41,BUDGET!$I$7:$X$7,0))</f>
        <v>#N/A</v>
      </c>
      <c r="H57" s="53" t="e">
        <f>INDEX(ACTUAL!$J$28:$Y$42,MATCH($B57,ACTUAL!$C$28:$C$42,0),MATCH($I$41,ACTUAL!$J$7:$Y$7,0))</f>
        <v>#N/A</v>
      </c>
      <c r="J57" s="53" t="e">
        <f t="shared" si="4"/>
        <v>#N/A</v>
      </c>
      <c r="L57" s="130"/>
      <c r="M57" s="130"/>
      <c r="N57" s="130"/>
      <c r="O57" s="130"/>
      <c r="P57" s="130"/>
      <c r="Q57" s="130"/>
      <c r="R57" s="130"/>
      <c r="S57" s="130"/>
      <c r="T57" s="130"/>
      <c r="U57" s="130"/>
    </row>
    <row r="58" spans="1:21" outlineLevel="1" x14ac:dyDescent="0.35">
      <c r="A58" s="130"/>
      <c r="B58" t="str">
        <f>+INPUTS!$C39</f>
        <v>Advisor 3</v>
      </c>
      <c r="C58">
        <f>INDEX(INPUTS!P39:P54,MATCH(DASHBOARD!B58,INPUTS!C39:C54,0))</f>
        <v>0</v>
      </c>
      <c r="F58" s="53" t="e">
        <f>INDEX(BUDGET!$I$28:$X$42,MATCH($B58,BUDGET!$C$28:$C$42,0),MATCH($I$41,BUDGET!$I$7:$X$7,0))</f>
        <v>#N/A</v>
      </c>
      <c r="H58" s="53" t="e">
        <f>INDEX(ACTUAL!$J$28:$Y$42,MATCH($B58,ACTUAL!$C$28:$C$42,0),MATCH($I$41,ACTUAL!$J$7:$Y$7,0))</f>
        <v>#N/A</v>
      </c>
      <c r="J58" s="53" t="e">
        <f t="shared" si="4"/>
        <v>#N/A</v>
      </c>
      <c r="L58" s="130"/>
      <c r="M58" s="130"/>
      <c r="N58" s="130"/>
      <c r="O58" s="130"/>
      <c r="P58" s="130"/>
      <c r="Q58" s="130"/>
      <c r="R58" s="130"/>
      <c r="S58" s="130"/>
      <c r="T58" s="130"/>
      <c r="U58" s="130"/>
    </row>
    <row r="59" spans="1:21" outlineLevel="1" x14ac:dyDescent="0.35">
      <c r="A59" s="130"/>
      <c r="B59" t="str">
        <f>+INPUTS!$C40</f>
        <v>Advisor 4</v>
      </c>
      <c r="C59">
        <f>INDEX(INPUTS!P40:P54,MATCH(DASHBOARD!B59,INPUTS!C40:C54,0))</f>
        <v>0</v>
      </c>
      <c r="F59" s="53" t="e">
        <f>INDEX(BUDGET!$I$28:$X$42,MATCH($B59,BUDGET!$C$28:$C$42,0),MATCH($I$41,BUDGET!$I$7:$X$7,0))</f>
        <v>#N/A</v>
      </c>
      <c r="H59" s="53" t="e">
        <f>INDEX(ACTUAL!$J$28:$Y$42,MATCH($B59,ACTUAL!$C$28:$C$42,0),MATCH($I$41,ACTUAL!$J$7:$Y$7,0))</f>
        <v>#N/A</v>
      </c>
      <c r="J59" s="53" t="e">
        <f t="shared" si="4"/>
        <v>#N/A</v>
      </c>
      <c r="L59" s="130"/>
      <c r="M59" s="130"/>
      <c r="N59" s="130"/>
      <c r="O59" s="130"/>
      <c r="P59" s="130"/>
      <c r="Q59" s="130"/>
      <c r="R59" s="130"/>
      <c r="S59" s="130"/>
      <c r="T59" s="130"/>
      <c r="U59" s="130"/>
    </row>
    <row r="60" spans="1:21" outlineLevel="1" x14ac:dyDescent="0.35">
      <c r="A60" s="130"/>
      <c r="B60" t="str">
        <f>+INPUTS!$C41</f>
        <v>Advisor 5</v>
      </c>
      <c r="C60">
        <f>INDEX(INPUTS!P41:P54,MATCH(DASHBOARD!B60,INPUTS!C41:C54,0))</f>
        <v>0</v>
      </c>
      <c r="F60" s="53" t="e">
        <f>INDEX(BUDGET!$I$28:$X$42,MATCH($B60,BUDGET!$C$28:$C$42,0),MATCH($I$41,BUDGET!$I$7:$X$7,0))</f>
        <v>#N/A</v>
      </c>
      <c r="H60" s="53" t="e">
        <f>INDEX(ACTUAL!$J$28:$Y$42,MATCH($B60,ACTUAL!$C$28:$C$42,0),MATCH($I$41,ACTUAL!$J$7:$Y$7,0))</f>
        <v>#N/A</v>
      </c>
      <c r="J60" s="53" t="e">
        <f t="shared" si="4"/>
        <v>#N/A</v>
      </c>
      <c r="L60" s="130"/>
      <c r="M60" s="130"/>
      <c r="N60" s="130"/>
      <c r="O60" s="130"/>
      <c r="P60" s="130"/>
      <c r="Q60" s="130"/>
      <c r="R60" s="130"/>
      <c r="S60" s="130"/>
      <c r="T60" s="130"/>
      <c r="U60" s="130"/>
    </row>
    <row r="61" spans="1:21" outlineLevel="1" x14ac:dyDescent="0.35">
      <c r="A61" s="130"/>
      <c r="B61" t="str">
        <f>+INPUTS!$C42</f>
        <v>Advisor 6</v>
      </c>
      <c r="C61">
        <f>INDEX(INPUTS!P42:P55,MATCH(DASHBOARD!B61,INPUTS!C42:C55,0))</f>
        <v>0</v>
      </c>
      <c r="F61" s="53" t="e">
        <f>INDEX(BUDGET!$I$28:$X$42,MATCH($B61,BUDGET!$C$28:$C$42,0),MATCH($I$41,BUDGET!$I$7:$X$7,0))</f>
        <v>#N/A</v>
      </c>
      <c r="H61" s="53" t="e">
        <f>INDEX(ACTUAL!$J$28:$Y$42,MATCH($B61,ACTUAL!$C$28:$C$42,0),MATCH($I$41,ACTUAL!$J$7:$Y$7,0))</f>
        <v>#N/A</v>
      </c>
      <c r="J61" s="53" t="e">
        <f t="shared" si="4"/>
        <v>#N/A</v>
      </c>
      <c r="L61" s="130"/>
      <c r="M61" s="130"/>
      <c r="N61" s="130"/>
      <c r="O61" s="130"/>
      <c r="P61" s="130"/>
      <c r="Q61" s="130"/>
      <c r="R61" s="130"/>
      <c r="S61" s="130"/>
      <c r="T61" s="130"/>
      <c r="U61" s="130"/>
    </row>
    <row r="62" spans="1:21" outlineLevel="1" x14ac:dyDescent="0.35">
      <c r="A62" s="130"/>
      <c r="B62" t="str">
        <f>+INPUTS!$C43</f>
        <v>Advisor 7</v>
      </c>
      <c r="C62">
        <f>INDEX(INPUTS!P43:P56,MATCH(DASHBOARD!B62,INPUTS!C43:C56,0))</f>
        <v>0</v>
      </c>
      <c r="F62" s="53" t="e">
        <f>INDEX(BUDGET!$I$28:$X$42,MATCH($B62,BUDGET!$C$28:$C$42,0),MATCH($I$41,BUDGET!$I$7:$X$7,0))</f>
        <v>#N/A</v>
      </c>
      <c r="H62" s="53" t="e">
        <f>INDEX(ACTUAL!$J$28:$Y$42,MATCH($B62,ACTUAL!$C$28:$C$42,0),MATCH($I$41,ACTUAL!$J$7:$Y$7,0))</f>
        <v>#N/A</v>
      </c>
      <c r="J62" s="53" t="e">
        <f t="shared" si="4"/>
        <v>#N/A</v>
      </c>
      <c r="L62" s="130"/>
      <c r="M62" s="130"/>
      <c r="N62" s="130"/>
      <c r="O62" s="130"/>
      <c r="P62" s="130"/>
      <c r="Q62" s="130"/>
      <c r="R62" s="130"/>
      <c r="S62" s="130"/>
      <c r="T62" s="130"/>
      <c r="U62" s="130"/>
    </row>
    <row r="63" spans="1:21" outlineLevel="1" x14ac:dyDescent="0.35">
      <c r="A63" s="130"/>
      <c r="B63" t="str">
        <f>+INPUTS!$C44</f>
        <v>Advisor 8</v>
      </c>
      <c r="C63">
        <f>INDEX(INPUTS!P44:P57,MATCH(DASHBOARD!B63,INPUTS!C44:C57,0))</f>
        <v>0</v>
      </c>
      <c r="F63" s="53" t="e">
        <f>INDEX(BUDGET!$I$28:$X$42,MATCH($B63,BUDGET!$C$28:$C$42,0),MATCH($I$41,BUDGET!$I$7:$X$7,0))</f>
        <v>#N/A</v>
      </c>
      <c r="H63" s="53" t="e">
        <f>INDEX(ACTUAL!$J$28:$Y$42,MATCH($B63,ACTUAL!$C$28:$C$42,0),MATCH($I$41,ACTUAL!$J$7:$Y$7,0))</f>
        <v>#N/A</v>
      </c>
      <c r="J63" s="53" t="e">
        <f t="shared" si="4"/>
        <v>#N/A</v>
      </c>
      <c r="L63" s="130"/>
      <c r="M63" s="130"/>
      <c r="N63" s="130"/>
      <c r="O63" s="130"/>
      <c r="P63" s="130"/>
      <c r="Q63" s="130"/>
      <c r="R63" s="130"/>
      <c r="S63" s="130"/>
      <c r="T63" s="130"/>
      <c r="U63" s="130"/>
    </row>
    <row r="64" spans="1:21" outlineLevel="1" x14ac:dyDescent="0.35">
      <c r="A64" s="130"/>
      <c r="B64" t="str">
        <f>+INPUTS!$C45</f>
        <v>Advisor 9</v>
      </c>
      <c r="C64">
        <f>INDEX(INPUTS!P45:P58,MATCH(DASHBOARD!B64,INPUTS!C45:C58,0))</f>
        <v>0</v>
      </c>
      <c r="F64" s="53" t="e">
        <f>INDEX(BUDGET!$I$28:$X$42,MATCH($B64,BUDGET!$C$28:$C$42,0),MATCH($I$41,BUDGET!$I$7:$X$7,0))</f>
        <v>#N/A</v>
      </c>
      <c r="H64" s="53" t="e">
        <f>INDEX(ACTUAL!$J$28:$Y$42,MATCH($B64,ACTUAL!$C$28:$C$42,0),MATCH($I$41,ACTUAL!$J$7:$Y$7,0))</f>
        <v>#N/A</v>
      </c>
      <c r="J64" s="53" t="e">
        <f t="shared" si="4"/>
        <v>#N/A</v>
      </c>
      <c r="L64" s="130"/>
      <c r="M64" s="130"/>
      <c r="N64" s="130"/>
      <c r="O64" s="130"/>
      <c r="P64" s="130"/>
      <c r="Q64" s="130"/>
      <c r="R64" s="130"/>
      <c r="S64" s="130"/>
      <c r="T64" s="130"/>
      <c r="U64" s="130"/>
    </row>
    <row r="65" spans="1:21" outlineLevel="1" x14ac:dyDescent="0.35">
      <c r="A65" s="130"/>
      <c r="B65" t="str">
        <f>+INPUTS!$C46</f>
        <v>Advisor 10</v>
      </c>
      <c r="C65">
        <f>INDEX(INPUTS!P46:P59,MATCH(DASHBOARD!B65,INPUTS!C46:C59,0))</f>
        <v>0</v>
      </c>
      <c r="F65" s="53" t="e">
        <f>INDEX(BUDGET!$I$28:$X$42,MATCH($B65,BUDGET!$C$28:$C$42,0),MATCH($I$41,BUDGET!$I$7:$X$7,0))</f>
        <v>#N/A</v>
      </c>
      <c r="H65" s="53" t="e">
        <f>INDEX(ACTUAL!$J$28:$Y$42,MATCH($B65,ACTUAL!$C$28:$C$42,0),MATCH($I$41,ACTUAL!$J$7:$Y$7,0))</f>
        <v>#N/A</v>
      </c>
      <c r="J65" s="53" t="e">
        <f t="shared" si="4"/>
        <v>#N/A</v>
      </c>
      <c r="L65" s="130"/>
      <c r="M65" s="130"/>
      <c r="N65" s="130"/>
      <c r="O65" s="130"/>
      <c r="P65" s="130"/>
      <c r="Q65" s="130"/>
      <c r="R65" s="130"/>
      <c r="S65" s="130"/>
      <c r="T65" s="130"/>
      <c r="U65" s="130"/>
    </row>
    <row r="66" spans="1:21" outlineLevel="1" x14ac:dyDescent="0.35">
      <c r="A66" s="130"/>
      <c r="B66" t="str">
        <f>+INPUTS!$C47</f>
        <v>Advisor 11</v>
      </c>
      <c r="C66">
        <f>INDEX(INPUTS!P47:P60,MATCH(DASHBOARD!B66,INPUTS!C47:C60,0))</f>
        <v>0</v>
      </c>
      <c r="F66" s="53" t="e">
        <f>INDEX(BUDGET!$I$28:$X$42,MATCH($B66,BUDGET!$C$28:$C$42,0),MATCH($I$41,BUDGET!$I$7:$X$7,0))</f>
        <v>#N/A</v>
      </c>
      <c r="H66" s="53" t="e">
        <f>INDEX(ACTUAL!$J$28:$Y$42,MATCH($B66,ACTUAL!$C$28:$C$42,0),MATCH($I$41,ACTUAL!$J$7:$Y$7,0))</f>
        <v>#N/A</v>
      </c>
      <c r="J66" s="53" t="e">
        <f t="shared" si="4"/>
        <v>#N/A</v>
      </c>
      <c r="L66" s="130"/>
      <c r="M66" s="130"/>
      <c r="N66" s="130"/>
      <c r="O66" s="130"/>
      <c r="P66" s="130"/>
      <c r="Q66" s="130"/>
      <c r="R66" s="130"/>
      <c r="S66" s="130"/>
      <c r="T66" s="130"/>
      <c r="U66" s="130"/>
    </row>
    <row r="67" spans="1:21" outlineLevel="1" x14ac:dyDescent="0.35">
      <c r="A67" s="130"/>
      <c r="B67" t="str">
        <f>+INPUTS!$C48</f>
        <v>SPARE1</v>
      </c>
      <c r="C67">
        <f>INDEX(INPUTS!P48:P61,MATCH(DASHBOARD!B67,INPUTS!C48:C61,0))</f>
        <v>0</v>
      </c>
      <c r="F67" s="53" t="e">
        <f>INDEX(BUDGET!$I$28:$X$42,MATCH($B67,BUDGET!$C$28:$C$42,0),MATCH($I$41,BUDGET!$I$7:$X$7,0))</f>
        <v>#N/A</v>
      </c>
      <c r="H67" s="53" t="e">
        <f>INDEX(ACTUAL!$J$28:$Y$42,MATCH($B67,ACTUAL!$C$28:$C$42,0),MATCH($I$41,ACTUAL!$J$7:$Y$7,0))</f>
        <v>#N/A</v>
      </c>
      <c r="J67" s="53" t="e">
        <f t="shared" si="4"/>
        <v>#N/A</v>
      </c>
      <c r="L67" s="130"/>
      <c r="M67" s="130"/>
      <c r="N67" s="130"/>
      <c r="O67" s="130"/>
      <c r="P67" s="130"/>
      <c r="Q67" s="130"/>
      <c r="R67" s="130"/>
      <c r="S67" s="130"/>
      <c r="T67" s="130"/>
      <c r="U67" s="130"/>
    </row>
    <row r="68" spans="1:21" outlineLevel="1" x14ac:dyDescent="0.35">
      <c r="A68" s="130"/>
      <c r="B68" t="str">
        <f>+INPUTS!$C49</f>
        <v>SPARE2</v>
      </c>
      <c r="C68">
        <f>INDEX(INPUTS!P49:P62,MATCH(DASHBOARD!B68,INPUTS!C49:C62,0))</f>
        <v>0</v>
      </c>
      <c r="F68" s="53" t="e">
        <f>INDEX(BUDGET!$I$28:$X$42,MATCH($B68,BUDGET!$C$28:$C$42,0),MATCH($I$41,BUDGET!$I$7:$X$7,0))</f>
        <v>#N/A</v>
      </c>
      <c r="G68" s="8"/>
      <c r="H68" s="53" t="e">
        <f>INDEX(ACTUAL!$J$28:$Y$42,MATCH($B68,ACTUAL!$C$28:$C$42,0),MATCH($I$41,ACTUAL!$J$7:$Y$7,0))</f>
        <v>#N/A</v>
      </c>
      <c r="I68" s="8"/>
      <c r="J68" s="53" t="e">
        <f t="shared" si="4"/>
        <v>#N/A</v>
      </c>
      <c r="L68" s="130"/>
      <c r="M68" s="130"/>
      <c r="N68" s="130"/>
      <c r="O68" s="130"/>
      <c r="P68" s="130"/>
      <c r="Q68" s="130"/>
      <c r="R68" s="130"/>
      <c r="S68" s="130"/>
      <c r="T68" s="130"/>
      <c r="U68" s="130"/>
    </row>
    <row r="69" spans="1:21" outlineLevel="1" x14ac:dyDescent="0.35">
      <c r="A69" s="130"/>
      <c r="B69" t="str">
        <f>+INPUTS!$C50</f>
        <v>SPARE3</v>
      </c>
      <c r="C69">
        <f>INDEX(INPUTS!P50:P63,MATCH(DASHBOARD!B69,INPUTS!C50:C63,0))</f>
        <v>0</v>
      </c>
      <c r="F69" s="53" t="e">
        <f>INDEX(BUDGET!$I$28:$X$42,MATCH($B69,BUDGET!$C$28:$C$42,0),MATCH($I$41,BUDGET!$I$7:$X$7,0))</f>
        <v>#N/A</v>
      </c>
      <c r="H69" s="53" t="e">
        <f>INDEX(ACTUAL!$J$28:$Y$42,MATCH($B69,ACTUAL!$C$28:$C$42,0),MATCH($I$41,ACTUAL!$J$7:$Y$7,0))</f>
        <v>#N/A</v>
      </c>
      <c r="J69" s="53" t="e">
        <f t="shared" si="4"/>
        <v>#N/A</v>
      </c>
      <c r="L69" s="130"/>
      <c r="M69" s="130"/>
      <c r="N69" s="130"/>
      <c r="O69" s="130"/>
      <c r="P69" s="130"/>
      <c r="Q69" s="130"/>
      <c r="R69" s="130"/>
      <c r="S69" s="130"/>
      <c r="T69" s="130"/>
      <c r="U69" s="130"/>
    </row>
    <row r="70" spans="1:21" outlineLevel="1" x14ac:dyDescent="0.35">
      <c r="A70" s="130"/>
      <c r="B70" t="str">
        <f>+INPUTS!$C51</f>
        <v>SPARE4</v>
      </c>
      <c r="C70">
        <f>INDEX(INPUTS!P51:P64,MATCH(DASHBOARD!B70,INPUTS!C51:C64,0))</f>
        <v>0</v>
      </c>
      <c r="F70" s="53" t="e">
        <f>INDEX(BUDGET!$I$28:$X$42,MATCH($B70,BUDGET!$C$28:$C$42,0),MATCH($I$41,BUDGET!$I$7:$X$7,0))</f>
        <v>#N/A</v>
      </c>
      <c r="H70" s="53" t="e">
        <f>INDEX(ACTUAL!$J$28:$Y$42,MATCH($B70,ACTUAL!$C$28:$C$42,0),MATCH($I$41,ACTUAL!$J$7:$Y$7,0))</f>
        <v>#N/A</v>
      </c>
      <c r="J70" s="53" t="e">
        <f t="shared" si="4"/>
        <v>#N/A</v>
      </c>
      <c r="L70" s="130"/>
      <c r="M70" s="130"/>
      <c r="N70" s="130"/>
      <c r="O70" s="130"/>
      <c r="P70" s="130"/>
      <c r="Q70" s="130"/>
      <c r="R70" s="130"/>
      <c r="S70" s="130"/>
      <c r="T70" s="130"/>
      <c r="U70" s="130"/>
    </row>
    <row r="71" spans="1:21" outlineLevel="1" x14ac:dyDescent="0.35">
      <c r="A71" s="130"/>
      <c r="L71" s="130"/>
      <c r="M71" s="130"/>
      <c r="N71" s="130"/>
      <c r="O71" s="130"/>
      <c r="P71" s="130"/>
      <c r="Q71" s="130"/>
      <c r="R71" s="130"/>
      <c r="S71" s="130"/>
      <c r="T71" s="130"/>
      <c r="U71" s="130"/>
    </row>
    <row r="72" spans="1:21" outlineLevel="1" x14ac:dyDescent="0.35">
      <c r="A72" s="130"/>
      <c r="F72" s="55" t="e">
        <f>SUM(F44:F70)</f>
        <v>#N/A</v>
      </c>
      <c r="H72" s="55" t="e">
        <f t="shared" ref="H72" si="5">SUM(H44:H70)</f>
        <v>#N/A</v>
      </c>
      <c r="J72" s="55" t="e">
        <f t="shared" ref="J72" si="6">SUM(J44:J70)</f>
        <v>#N/A</v>
      </c>
      <c r="L72" s="130"/>
      <c r="M72" s="130"/>
      <c r="N72" s="130"/>
      <c r="O72" s="130"/>
      <c r="P72" s="130"/>
      <c r="Q72" s="130"/>
      <c r="R72" s="130"/>
      <c r="S72" s="130"/>
      <c r="T72" s="130"/>
      <c r="U72" s="130"/>
    </row>
    <row r="73" spans="1:21" x14ac:dyDescent="0.35">
      <c r="A73" s="130"/>
      <c r="B73" s="130"/>
      <c r="C73" s="130"/>
      <c r="D73" s="130"/>
      <c r="E73" s="130"/>
      <c r="F73" s="130"/>
      <c r="G73" s="130"/>
      <c r="H73" s="130"/>
      <c r="I73" s="130"/>
      <c r="J73" s="130"/>
      <c r="K73" s="130"/>
      <c r="L73" s="130"/>
      <c r="M73" s="130"/>
      <c r="N73" s="130"/>
      <c r="O73" s="130"/>
      <c r="P73" s="130"/>
      <c r="Q73" s="130"/>
      <c r="R73" s="130"/>
      <c r="S73" s="130"/>
      <c r="T73" s="130"/>
      <c r="U73" s="130"/>
    </row>
    <row r="74" spans="1:21" ht="20.5" thickBot="1" x14ac:dyDescent="0.45">
      <c r="A74" s="130"/>
      <c r="B74" s="190" t="s">
        <v>42</v>
      </c>
      <c r="C74" s="190"/>
      <c r="D74" s="190"/>
      <c r="E74" s="190"/>
      <c r="F74" s="190"/>
      <c r="G74" s="190"/>
      <c r="H74" s="190"/>
      <c r="I74" s="190" t="s">
        <v>43</v>
      </c>
      <c r="J74" s="190"/>
      <c r="K74" s="190"/>
      <c r="L74" s="130"/>
      <c r="M74" s="130"/>
      <c r="N74" s="130"/>
      <c r="O74" s="130"/>
      <c r="P74" s="130"/>
      <c r="Q74" s="130"/>
      <c r="R74" s="130"/>
      <c r="S74" s="130"/>
      <c r="T74" s="130"/>
      <c r="U74" s="130"/>
    </row>
    <row r="75" spans="1:21" outlineLevel="1" x14ac:dyDescent="0.35">
      <c r="A75" s="130"/>
      <c r="I75" s="76">
        <v>43465</v>
      </c>
      <c r="L75" s="130"/>
      <c r="M75" s="130"/>
      <c r="N75" s="130"/>
      <c r="O75" s="130"/>
      <c r="P75" s="130"/>
      <c r="Q75" s="130"/>
      <c r="R75" s="130"/>
      <c r="S75" s="130"/>
      <c r="T75" s="130"/>
      <c r="U75" s="130"/>
    </row>
    <row r="76" spans="1:21" outlineLevel="1" x14ac:dyDescent="0.35">
      <c r="A76" s="130"/>
      <c r="B76" s="8" t="s">
        <v>37</v>
      </c>
      <c r="L76" s="130"/>
      <c r="M76" s="130"/>
      <c r="N76" s="130"/>
      <c r="O76" s="130"/>
      <c r="P76" s="130"/>
      <c r="Q76" s="130"/>
      <c r="R76" s="130"/>
      <c r="S76" s="130"/>
      <c r="T76" s="130"/>
      <c r="U76" s="130"/>
    </row>
    <row r="77" spans="1:21" outlineLevel="1" x14ac:dyDescent="0.35">
      <c r="A77" s="130"/>
      <c r="B77" s="8"/>
      <c r="F77" s="8" t="s">
        <v>38</v>
      </c>
      <c r="G77" s="8"/>
      <c r="H77" s="8" t="s">
        <v>39</v>
      </c>
      <c r="J77" s="8" t="s">
        <v>40</v>
      </c>
      <c r="L77" s="130"/>
      <c r="M77" s="130"/>
      <c r="N77" s="130"/>
      <c r="O77" s="130"/>
      <c r="P77" s="130"/>
      <c r="Q77" s="130"/>
      <c r="R77" s="130"/>
      <c r="S77" s="130"/>
      <c r="T77" s="130"/>
      <c r="U77" s="130"/>
    </row>
    <row r="78" spans="1:21" outlineLevel="1" x14ac:dyDescent="0.35">
      <c r="A78" s="130"/>
      <c r="B78" s="21" t="str">
        <f>+INPUTS!$D21</f>
        <v>Business Case Management</v>
      </c>
      <c r="C78">
        <f>INDEX(INPUTS!$H21:$H30,MATCH(DASHBOARD!B78,INPUTS!$D21:$D30,0))</f>
        <v>0</v>
      </c>
      <c r="F78" s="53" t="e">
        <f>INDEX(DATA!$K$11:$Z$35,MATCH($B78,DATA!$C$11:$C$35,0),MATCH($I$75,DATA!K$5:Z$5,0))</f>
        <v>#N/A</v>
      </c>
      <c r="H78" s="53" t="e">
        <f>INDEX(DATA!$K$40:$Z$64,MATCH($B78,DATA!$C$40:$C$64,0),MATCH($I$75,DATA!K$5:Z$5,0))</f>
        <v>#N/A</v>
      </c>
      <c r="J78" s="53" t="e">
        <f t="shared" ref="J78:J87" si="7">+F78-H78</f>
        <v>#N/A</v>
      </c>
      <c r="L78" s="130"/>
      <c r="M78" s="130"/>
      <c r="N78" s="130"/>
      <c r="O78" s="130"/>
      <c r="P78" s="130"/>
      <c r="Q78" s="130"/>
      <c r="R78" s="130"/>
      <c r="S78" s="130"/>
      <c r="T78" s="130"/>
      <c r="U78" s="130"/>
    </row>
    <row r="79" spans="1:21" outlineLevel="1" x14ac:dyDescent="0.35">
      <c r="A79" s="130"/>
      <c r="B79" s="21">
        <f>+INPUTS!$D22</f>
        <v>0</v>
      </c>
      <c r="C79" t="e">
        <f>INDEX(INPUTS!$H22:$H31,MATCH(DASHBOARD!B79,INPUTS!$D22:$D31,0))</f>
        <v>#N/A</v>
      </c>
      <c r="F79" s="53" t="e">
        <f>INDEX(DATA!$K$11:$Z$35,MATCH($B79,DATA!$C$11:$C$35,0),MATCH($I$75,DATA!K$5:Z$5,0))</f>
        <v>#N/A</v>
      </c>
      <c r="H79" s="53" t="e">
        <f>INDEX(DATA!$K$40:$Z$64,MATCH($B79,DATA!$C$40:$C$64,0),MATCH($I$75,DATA!K$5:Z$5,0))</f>
        <v>#N/A</v>
      </c>
      <c r="J79" s="53" t="e">
        <f t="shared" si="7"/>
        <v>#N/A</v>
      </c>
      <c r="L79" s="130"/>
      <c r="M79" s="130"/>
      <c r="N79" s="130"/>
      <c r="O79" s="130"/>
      <c r="P79" s="130"/>
      <c r="Q79" s="130"/>
      <c r="R79" s="130"/>
      <c r="S79" s="130"/>
      <c r="T79" s="130"/>
      <c r="U79" s="130"/>
    </row>
    <row r="80" spans="1:21" outlineLevel="1" x14ac:dyDescent="0.35">
      <c r="A80" s="130"/>
      <c r="B80" s="21">
        <f>+INPUTS!$D23</f>
        <v>0</v>
      </c>
      <c r="C80" t="e">
        <f>INDEX(INPUTS!$H23:$H32,MATCH(DASHBOARD!B80,INPUTS!$D23:$D32,0))</f>
        <v>#N/A</v>
      </c>
      <c r="F80" s="53" t="e">
        <f>INDEX(DATA!$K$11:$Z$35,MATCH($B80,DATA!$C$11:$C$35,0),MATCH($I$75,DATA!K$5:Z$5,0))</f>
        <v>#N/A</v>
      </c>
      <c r="H80" s="53" t="e">
        <f>INDEX(DATA!$K$40:$Z$64,MATCH($B80,DATA!$C$40:$C$64,0),MATCH($I$75,DATA!K$5:Z$5,0))</f>
        <v>#N/A</v>
      </c>
      <c r="J80" s="53" t="e">
        <f t="shared" si="7"/>
        <v>#N/A</v>
      </c>
      <c r="L80" s="130"/>
      <c r="M80" s="130"/>
      <c r="N80" s="130"/>
      <c r="O80" s="130"/>
      <c r="P80" s="130"/>
      <c r="Q80" s="130"/>
      <c r="R80" s="130"/>
      <c r="S80" s="130"/>
      <c r="T80" s="130"/>
      <c r="U80" s="130"/>
    </row>
    <row r="81" spans="1:21" outlineLevel="1" x14ac:dyDescent="0.35">
      <c r="A81" s="130"/>
      <c r="B81" s="21">
        <f>+INPUTS!$D24</f>
        <v>0</v>
      </c>
      <c r="C81" t="e">
        <f>INDEX(INPUTS!$H24:$H33,MATCH(DASHBOARD!B81,INPUTS!$D24:$D33,0))</f>
        <v>#N/A</v>
      </c>
      <c r="F81" s="53" t="e">
        <f>INDEX(DATA!$K$11:$Z$35,MATCH($B81,DATA!$C$11:$C$35,0),MATCH($I$75,DATA!K$5:Z$5,0))</f>
        <v>#N/A</v>
      </c>
      <c r="H81" s="53" t="e">
        <f>INDEX(DATA!$K$40:$Z$64,MATCH($B81,DATA!$C$40:$C$64,0),MATCH($I$75,DATA!K$5:Z$5,0))</f>
        <v>#N/A</v>
      </c>
      <c r="J81" s="53" t="e">
        <f t="shared" si="7"/>
        <v>#N/A</v>
      </c>
      <c r="L81" s="130"/>
      <c r="M81" s="130"/>
      <c r="N81" s="130"/>
      <c r="O81" s="130"/>
      <c r="P81" s="130"/>
      <c r="Q81" s="130"/>
      <c r="R81" s="130"/>
      <c r="S81" s="130"/>
      <c r="T81" s="130"/>
      <c r="U81" s="130"/>
    </row>
    <row r="82" spans="1:21" outlineLevel="1" x14ac:dyDescent="0.35">
      <c r="A82" s="130"/>
      <c r="B82" s="21">
        <f>+INPUTS!$D25</f>
        <v>0</v>
      </c>
      <c r="C82" t="e">
        <f>INDEX(INPUTS!$H25:$H34,MATCH(DASHBOARD!B82,INPUTS!$D25:$D34,0))</f>
        <v>#N/A</v>
      </c>
      <c r="F82" s="53" t="e">
        <f>INDEX(DATA!$K$11:$Z$35,MATCH($B82,DATA!$C$11:$C$35,0),MATCH($I$75,DATA!K$5:Z$5,0))</f>
        <v>#N/A</v>
      </c>
      <c r="H82" s="53" t="e">
        <f>INDEX(DATA!$K$40:$Z$64,MATCH($B82,DATA!$C$40:$C$64,0),MATCH($I$75,DATA!K$5:Z$5,0))</f>
        <v>#N/A</v>
      </c>
      <c r="J82" s="53" t="e">
        <f t="shared" si="7"/>
        <v>#N/A</v>
      </c>
      <c r="L82" s="130"/>
      <c r="M82" s="130"/>
      <c r="N82" s="130"/>
      <c r="O82" s="130"/>
      <c r="P82" s="130"/>
      <c r="Q82" s="130"/>
      <c r="R82" s="130"/>
      <c r="S82" s="130"/>
      <c r="T82" s="130"/>
      <c r="U82" s="130"/>
    </row>
    <row r="83" spans="1:21" outlineLevel="1" x14ac:dyDescent="0.35">
      <c r="A83" s="130"/>
      <c r="B83" s="21">
        <f>+INPUTS!$D26</f>
        <v>0</v>
      </c>
      <c r="C83" t="e">
        <f>INDEX(INPUTS!$H26:$H35,MATCH(DASHBOARD!B83,INPUTS!$D26:$D35,0))</f>
        <v>#N/A</v>
      </c>
      <c r="F83" s="53" t="e">
        <f>INDEX(DATA!$K$11:$Z$35,MATCH($B83,DATA!$C$11:$C$35,0),MATCH($I$75,DATA!K$5:Z$5,0))</f>
        <v>#N/A</v>
      </c>
      <c r="H83" s="53" t="e">
        <f>INDEX(DATA!$K$40:$Z$64,MATCH($B83,DATA!$C$40:$C$64,0),MATCH($I$75,DATA!K$5:Z$5,0))</f>
        <v>#N/A</v>
      </c>
      <c r="J83" s="53" t="e">
        <f t="shared" si="7"/>
        <v>#N/A</v>
      </c>
      <c r="L83" s="130"/>
      <c r="M83" s="130"/>
      <c r="N83" s="130"/>
      <c r="O83" s="130"/>
      <c r="P83" s="130"/>
      <c r="Q83" s="130"/>
      <c r="R83" s="130"/>
      <c r="S83" s="130"/>
      <c r="T83" s="130"/>
      <c r="U83" s="130"/>
    </row>
    <row r="84" spans="1:21" outlineLevel="1" x14ac:dyDescent="0.35">
      <c r="A84" s="130"/>
      <c r="B84" s="21">
        <f>+INPUTS!$D27</f>
        <v>0</v>
      </c>
      <c r="C84" t="e">
        <f>INDEX(INPUTS!$H27:$H36,MATCH(DASHBOARD!B84,INPUTS!$D27:$D36,0))</f>
        <v>#N/A</v>
      </c>
      <c r="F84" s="53" t="e">
        <f>INDEX(DATA!$K$11:$Z$35,MATCH($B84,DATA!$C$11:$C$35,0),MATCH($I$75,DATA!K$5:Z$5,0))</f>
        <v>#N/A</v>
      </c>
      <c r="H84" s="53" t="e">
        <f>INDEX(DATA!$K$40:$Z$64,MATCH($B84,DATA!$C$40:$C$64,0),MATCH($I$75,DATA!K$5:Z$5,0))</f>
        <v>#N/A</v>
      </c>
      <c r="J84" s="53" t="e">
        <f t="shared" si="7"/>
        <v>#N/A</v>
      </c>
      <c r="L84" s="130"/>
      <c r="M84" s="130"/>
      <c r="N84" s="130"/>
      <c r="O84" s="130"/>
      <c r="P84" s="130"/>
      <c r="Q84" s="130"/>
      <c r="R84" s="130"/>
      <c r="S84" s="130"/>
      <c r="T84" s="130"/>
      <c r="U84" s="130"/>
    </row>
    <row r="85" spans="1:21" outlineLevel="1" x14ac:dyDescent="0.35">
      <c r="A85" s="130"/>
      <c r="B85" s="21">
        <f>+INPUTS!$D28</f>
        <v>0</v>
      </c>
      <c r="C85" t="e">
        <f>INDEX(INPUTS!$H28:$H37,MATCH(DASHBOARD!B85,INPUTS!$D28:$D37,0))</f>
        <v>#N/A</v>
      </c>
      <c r="F85" s="53" t="e">
        <f>INDEX(DATA!$K$11:$Z$35,MATCH($B85,DATA!$C$11:$C$35,0),MATCH($I$75,DATA!K$5:Z$5,0))</f>
        <v>#N/A</v>
      </c>
      <c r="H85" s="53" t="e">
        <f>INDEX(DATA!$K$40:$Z$64,MATCH($B85,DATA!$C$40:$C$64,0),MATCH($I$75,DATA!K$5:Z$5,0))</f>
        <v>#N/A</v>
      </c>
      <c r="J85" s="53" t="e">
        <f t="shared" si="7"/>
        <v>#N/A</v>
      </c>
      <c r="L85" s="130"/>
      <c r="M85" s="130"/>
      <c r="N85" s="130"/>
      <c r="O85" s="130"/>
      <c r="P85" s="130"/>
      <c r="Q85" s="130"/>
      <c r="R85" s="130"/>
      <c r="S85" s="130"/>
      <c r="T85" s="130"/>
      <c r="U85" s="130"/>
    </row>
    <row r="86" spans="1:21" outlineLevel="1" x14ac:dyDescent="0.35">
      <c r="A86" s="130"/>
      <c r="B86" s="21">
        <f>+INPUTS!$D29</f>
        <v>0</v>
      </c>
      <c r="C86" t="e">
        <f>INDEX(INPUTS!$H29:$H38,MATCH(DASHBOARD!B86,INPUTS!$D29:$D38,0))</f>
        <v>#N/A</v>
      </c>
      <c r="F86" s="53" t="e">
        <f>INDEX(DATA!$K$11:$Z$35,MATCH($B86,DATA!$C$11:$C$35,0),MATCH($I$75,DATA!K$5:Z$5,0))</f>
        <v>#N/A</v>
      </c>
      <c r="H86" s="53" t="e">
        <f>INDEX(DATA!$K$40:$Z$64,MATCH($B86,DATA!$C$40:$C$64,0),MATCH($I$75,DATA!K$5:Z$5,0))</f>
        <v>#N/A</v>
      </c>
      <c r="J86" s="53" t="e">
        <f t="shared" si="7"/>
        <v>#N/A</v>
      </c>
      <c r="L86" s="130"/>
      <c r="M86" s="130"/>
      <c r="N86" s="130"/>
      <c r="O86" s="130"/>
      <c r="P86" s="130"/>
      <c r="Q86" s="130"/>
      <c r="R86" s="130"/>
      <c r="S86" s="130"/>
      <c r="T86" s="130"/>
      <c r="U86" s="130"/>
    </row>
    <row r="87" spans="1:21" outlineLevel="1" x14ac:dyDescent="0.35">
      <c r="A87" s="130"/>
      <c r="B87" s="21">
        <f>+INPUTS!$D30</f>
        <v>0</v>
      </c>
      <c r="C87" t="e">
        <f>INDEX(INPUTS!$H30:$H39,MATCH(DASHBOARD!B87,INPUTS!$D30:$D39,0))</f>
        <v>#N/A</v>
      </c>
      <c r="F87" s="53" t="e">
        <f>INDEX(DATA!$K$11:$Z$35,MATCH($B87,DATA!$C$11:$C$35,0),MATCH($I$75,DATA!K$5:Z$5,0))</f>
        <v>#N/A</v>
      </c>
      <c r="H87" s="53" t="e">
        <f>INDEX(DATA!$K$40:$Z$64,MATCH($B87,DATA!$C$40:$C$64,0),MATCH($I$75,DATA!K$5:Z$5,0))</f>
        <v>#N/A</v>
      </c>
      <c r="J87" s="53" t="e">
        <f t="shared" si="7"/>
        <v>#N/A</v>
      </c>
      <c r="L87" s="130"/>
      <c r="M87" s="130"/>
      <c r="N87" s="130"/>
      <c r="O87" s="130"/>
      <c r="P87" s="130"/>
      <c r="Q87" s="130"/>
      <c r="R87" s="130"/>
      <c r="S87" s="130"/>
      <c r="T87" s="130"/>
      <c r="U87" s="130"/>
    </row>
    <row r="88" spans="1:21" outlineLevel="1" x14ac:dyDescent="0.35">
      <c r="A88" s="130"/>
      <c r="J88" s="97"/>
      <c r="L88" s="130"/>
      <c r="M88" s="130"/>
      <c r="N88" s="130"/>
      <c r="O88" s="130"/>
      <c r="P88" s="130"/>
      <c r="Q88" s="130"/>
      <c r="R88" s="130"/>
      <c r="S88" s="130"/>
      <c r="T88" s="130"/>
      <c r="U88" s="130"/>
    </row>
    <row r="89" spans="1:21" outlineLevel="1" x14ac:dyDescent="0.35">
      <c r="A89" s="130"/>
      <c r="B89" s="8" t="s">
        <v>41</v>
      </c>
      <c r="J89" s="97"/>
      <c r="L89" s="130"/>
      <c r="M89" s="130"/>
      <c r="N89" s="130"/>
      <c r="O89" s="130"/>
      <c r="P89" s="130"/>
      <c r="Q89" s="130"/>
      <c r="R89" s="130"/>
      <c r="S89" s="130"/>
      <c r="T89" s="130"/>
      <c r="U89" s="130"/>
    </row>
    <row r="90" spans="1:21" outlineLevel="1" x14ac:dyDescent="0.35">
      <c r="A90" s="130"/>
      <c r="B90" t="str">
        <f>+INPUTS!$C37</f>
        <v>Advisor 1</v>
      </c>
      <c r="C90">
        <f>INDEX(INPUTS!P37:P51,MATCH(DASHBOARD!B90,INPUTS!C37:C51,0))</f>
        <v>0</v>
      </c>
      <c r="F90" s="53" t="e">
        <f>INDEX(DATA!$K$11:$Z$35,MATCH($B90,DATA!$C$11:$C$35,0),MATCH($I$75,DATA!K$5:Z$5,0))</f>
        <v>#N/A</v>
      </c>
      <c r="H90" s="53" t="e">
        <f>INDEX(DATA!$K$40:$Z$64,MATCH($B90,DATA!$C$40:$C$64,0),MATCH($I$75,DATA!K$5:Z$5,0))</f>
        <v>#N/A</v>
      </c>
      <c r="J90" s="53" t="e">
        <f t="shared" ref="J90:J104" si="8">+F90-H90</f>
        <v>#N/A</v>
      </c>
      <c r="L90" s="130"/>
      <c r="M90" s="130"/>
      <c r="N90" s="130"/>
      <c r="O90" s="130"/>
      <c r="P90" s="130"/>
      <c r="Q90" s="130"/>
      <c r="R90" s="130"/>
      <c r="S90" s="130"/>
      <c r="T90" s="130"/>
      <c r="U90" s="130"/>
    </row>
    <row r="91" spans="1:21" outlineLevel="1" x14ac:dyDescent="0.35">
      <c r="A91" s="130"/>
      <c r="B91" t="str">
        <f>+INPUTS!$C38</f>
        <v>Advisor 2</v>
      </c>
      <c r="C91">
        <f>INDEX(INPUTS!P38:P52,MATCH(DASHBOARD!B91,INPUTS!C38:C52,0))</f>
        <v>0</v>
      </c>
      <c r="F91" s="53" t="e">
        <f>INDEX(DATA!$K$11:$Z$35,MATCH($B91,DATA!$C$11:$C$35,0),MATCH($I$75,DATA!K$5:Z$5,0))</f>
        <v>#N/A</v>
      </c>
      <c r="H91" s="53" t="e">
        <f>INDEX(DATA!$K$40:$Z$64,MATCH($B91,DATA!$C$40:$C$64,0),MATCH($I$75,DATA!K$5:Z$5,0))</f>
        <v>#N/A</v>
      </c>
      <c r="J91" s="53" t="e">
        <f t="shared" si="8"/>
        <v>#N/A</v>
      </c>
      <c r="L91" s="130"/>
      <c r="M91" s="130"/>
      <c r="N91" s="130"/>
      <c r="O91" s="130"/>
      <c r="P91" s="130"/>
      <c r="Q91" s="130"/>
      <c r="R91" s="130"/>
      <c r="S91" s="130"/>
      <c r="T91" s="130"/>
      <c r="U91" s="130"/>
    </row>
    <row r="92" spans="1:21" outlineLevel="1" x14ac:dyDescent="0.35">
      <c r="A92" s="130"/>
      <c r="B92" t="str">
        <f>+INPUTS!$C39</f>
        <v>Advisor 3</v>
      </c>
      <c r="C92">
        <f>INDEX(INPUTS!P39:P53,MATCH(DASHBOARD!B92,INPUTS!C39:C53,0))</f>
        <v>0</v>
      </c>
      <c r="F92" s="53" t="e">
        <f>INDEX(DATA!$K$11:$Z$35,MATCH($B92,DATA!$C$11:$C$35,0),MATCH($I$75,DATA!K$5:Z$5,0))</f>
        <v>#N/A</v>
      </c>
      <c r="H92" s="53" t="e">
        <f>INDEX(DATA!$K$40:$Z$64,MATCH($B92,DATA!$C$40:$C$64,0),MATCH($I$75,DATA!K$5:Z$5,0))</f>
        <v>#N/A</v>
      </c>
      <c r="J92" s="53" t="e">
        <f t="shared" si="8"/>
        <v>#N/A</v>
      </c>
      <c r="L92" s="130"/>
      <c r="M92" s="130"/>
      <c r="N92" s="130"/>
      <c r="O92" s="130"/>
      <c r="P92" s="130"/>
      <c r="Q92" s="130"/>
      <c r="R92" s="130"/>
      <c r="S92" s="130"/>
      <c r="T92" s="130"/>
      <c r="U92" s="130"/>
    </row>
    <row r="93" spans="1:21" outlineLevel="1" x14ac:dyDescent="0.35">
      <c r="A93" s="130"/>
      <c r="B93" t="str">
        <f>+INPUTS!$C40</f>
        <v>Advisor 4</v>
      </c>
      <c r="C93">
        <f>INDEX(INPUTS!P40:P54,MATCH(DASHBOARD!B93,INPUTS!C40:C54,0))</f>
        <v>0</v>
      </c>
      <c r="F93" s="53" t="e">
        <f>INDEX(DATA!$K$11:$Z$35,MATCH($B93,DATA!$C$11:$C$35,0),MATCH($I$75,DATA!K$5:Z$5,0))</f>
        <v>#N/A</v>
      </c>
      <c r="H93" s="53" t="e">
        <f>INDEX(DATA!$K$40:$Z$64,MATCH($B93,DATA!$C$40:$C$64,0),MATCH($I$75,DATA!K$5:Z$5,0))</f>
        <v>#N/A</v>
      </c>
      <c r="J93" s="53" t="e">
        <f t="shared" si="8"/>
        <v>#N/A</v>
      </c>
      <c r="L93" s="130"/>
      <c r="M93" s="130"/>
      <c r="N93" s="130"/>
      <c r="O93" s="130"/>
      <c r="P93" s="130"/>
      <c r="Q93" s="130"/>
      <c r="R93" s="130"/>
      <c r="S93" s="130"/>
      <c r="T93" s="130"/>
      <c r="U93" s="130"/>
    </row>
    <row r="94" spans="1:21" outlineLevel="1" x14ac:dyDescent="0.35">
      <c r="A94" s="130"/>
      <c r="B94" t="str">
        <f>+INPUTS!$C41</f>
        <v>Advisor 5</v>
      </c>
      <c r="C94">
        <f>INDEX(INPUTS!P41:P54,MATCH(DASHBOARD!B94,INPUTS!C41:C54,0))</f>
        <v>0</v>
      </c>
      <c r="F94" s="53" t="e">
        <f>INDEX(DATA!$K$11:$Z$35,MATCH($B94,DATA!$C$11:$C$35,0),MATCH($I$75,DATA!K$5:Z$5,0))</f>
        <v>#N/A</v>
      </c>
      <c r="H94" s="53" t="e">
        <f>INDEX(DATA!$K$40:$Z$64,MATCH($B94,DATA!$C$40:$C$64,0),MATCH($I$75,DATA!K$5:Z$5,0))</f>
        <v>#N/A</v>
      </c>
      <c r="J94" s="53" t="e">
        <f t="shared" si="8"/>
        <v>#N/A</v>
      </c>
      <c r="L94" s="130"/>
      <c r="M94" s="130"/>
      <c r="N94" s="130"/>
      <c r="O94" s="130"/>
      <c r="P94" s="130"/>
      <c r="Q94" s="130"/>
      <c r="R94" s="130"/>
      <c r="S94" s="130"/>
      <c r="T94" s="130"/>
      <c r="U94" s="130"/>
    </row>
    <row r="95" spans="1:21" outlineLevel="1" x14ac:dyDescent="0.35">
      <c r="A95" s="130"/>
      <c r="B95" t="str">
        <f>+INPUTS!$C42</f>
        <v>Advisor 6</v>
      </c>
      <c r="C95">
        <f>INDEX(INPUTS!P42:P54,MATCH(DASHBOARD!B95,INPUTS!C42:C54,0))</f>
        <v>0</v>
      </c>
      <c r="F95" s="53" t="e">
        <f>INDEX(DATA!$K$11:$Z$35,MATCH($B95,DATA!$C$11:$C$35,0),MATCH($I$75,DATA!K$5:Z$5,0))</f>
        <v>#N/A</v>
      </c>
      <c r="H95" s="53" t="e">
        <f>INDEX(DATA!$K$40:$Z$64,MATCH($B95,DATA!$C$40:$C$64,0),MATCH($I$75,DATA!K$5:Z$5,0))</f>
        <v>#N/A</v>
      </c>
      <c r="J95" s="53" t="e">
        <f t="shared" si="8"/>
        <v>#N/A</v>
      </c>
      <c r="L95" s="130"/>
      <c r="M95" s="130"/>
      <c r="N95" s="130"/>
      <c r="O95" s="130"/>
      <c r="P95" s="130"/>
      <c r="Q95" s="130"/>
      <c r="R95" s="130"/>
      <c r="S95" s="130"/>
      <c r="T95" s="130"/>
      <c r="U95" s="130"/>
    </row>
    <row r="96" spans="1:21" outlineLevel="1" x14ac:dyDescent="0.35">
      <c r="A96" s="130"/>
      <c r="B96" t="str">
        <f>+INPUTS!$C43</f>
        <v>Advisor 7</v>
      </c>
      <c r="C96">
        <f>INDEX(INPUTS!P43:P55,MATCH(DASHBOARD!B96,INPUTS!C43:C55,0))</f>
        <v>0</v>
      </c>
      <c r="F96" s="53" t="e">
        <f>INDEX(DATA!$K$11:$Z$35,MATCH($B96,DATA!$C$11:$C$35,0),MATCH($I$75,DATA!K$5:Z$5,0))</f>
        <v>#N/A</v>
      </c>
      <c r="H96" s="53" t="e">
        <f>INDEX(DATA!$K$40:$Z$64,MATCH($B96,DATA!$C$40:$C$64,0),MATCH($I$75,DATA!K$5:Z$5,0))</f>
        <v>#N/A</v>
      </c>
      <c r="J96" s="53" t="e">
        <f t="shared" si="8"/>
        <v>#N/A</v>
      </c>
      <c r="L96" s="130"/>
      <c r="M96" s="130"/>
      <c r="N96" s="130"/>
      <c r="O96" s="130"/>
      <c r="P96" s="130"/>
      <c r="Q96" s="130"/>
      <c r="R96" s="130"/>
      <c r="S96" s="130"/>
      <c r="T96" s="130"/>
      <c r="U96" s="130"/>
    </row>
    <row r="97" spans="1:21" outlineLevel="1" x14ac:dyDescent="0.35">
      <c r="A97" s="130"/>
      <c r="B97" t="str">
        <f>+INPUTS!$C44</f>
        <v>Advisor 8</v>
      </c>
      <c r="C97">
        <f>INDEX(INPUTS!P44:P56,MATCH(DASHBOARD!B97,INPUTS!C44:C56,0))</f>
        <v>0</v>
      </c>
      <c r="F97" s="53" t="e">
        <f>INDEX(DATA!$K$11:$Z$35,MATCH($B97,DATA!$C$11:$C$35,0),MATCH($I$75,DATA!K$5:Z$5,0))</f>
        <v>#N/A</v>
      </c>
      <c r="H97" s="53" t="e">
        <f>INDEX(DATA!$K$40:$Z$64,MATCH($B97,DATA!$C$40:$C$64,0),MATCH($I$75,DATA!K$5:Z$5,0))</f>
        <v>#N/A</v>
      </c>
      <c r="J97" s="53" t="e">
        <f t="shared" si="8"/>
        <v>#N/A</v>
      </c>
      <c r="L97" s="130"/>
      <c r="M97" s="130"/>
      <c r="N97" s="130"/>
      <c r="O97" s="130"/>
      <c r="P97" s="130"/>
      <c r="Q97" s="130"/>
      <c r="R97" s="130"/>
      <c r="S97" s="130"/>
      <c r="T97" s="130"/>
      <c r="U97" s="130"/>
    </row>
    <row r="98" spans="1:21" outlineLevel="1" x14ac:dyDescent="0.35">
      <c r="A98" s="130"/>
      <c r="B98" t="str">
        <f>+INPUTS!$C45</f>
        <v>Advisor 9</v>
      </c>
      <c r="C98">
        <f>INDEX(INPUTS!P45:P57,MATCH(DASHBOARD!B98,INPUTS!C45:C57,0))</f>
        <v>0</v>
      </c>
      <c r="F98" s="53" t="e">
        <f>INDEX(DATA!$K$11:$Z$35,MATCH($B98,DATA!$C$11:$C$35,0),MATCH($I$75,DATA!K$5:Z$5,0))</f>
        <v>#N/A</v>
      </c>
      <c r="H98" s="53" t="e">
        <f>INDEX(DATA!$K$40:$Z$64,MATCH($B98,DATA!$C$40:$C$64,0),MATCH($I$75,DATA!K$5:Z$5,0))</f>
        <v>#N/A</v>
      </c>
      <c r="J98" s="53" t="e">
        <f t="shared" si="8"/>
        <v>#N/A</v>
      </c>
      <c r="L98" s="130"/>
      <c r="M98" s="130"/>
      <c r="N98" s="130"/>
      <c r="O98" s="130"/>
      <c r="P98" s="130"/>
      <c r="Q98" s="130"/>
      <c r="R98" s="130"/>
      <c r="S98" s="130"/>
      <c r="T98" s="130"/>
      <c r="U98" s="130"/>
    </row>
    <row r="99" spans="1:21" outlineLevel="1" x14ac:dyDescent="0.35">
      <c r="A99" s="130"/>
      <c r="B99" t="str">
        <f>+INPUTS!$C46</f>
        <v>Advisor 10</v>
      </c>
      <c r="C99">
        <f>INDEX(INPUTS!P46:P58,MATCH(DASHBOARD!B99,INPUTS!C46:C58,0))</f>
        <v>0</v>
      </c>
      <c r="F99" s="53" t="e">
        <f>INDEX(DATA!$K$11:$Z$35,MATCH($B99,DATA!$C$11:$C$35,0),MATCH($I$75,DATA!K$5:Z$5,0))</f>
        <v>#N/A</v>
      </c>
      <c r="H99" s="53" t="e">
        <f>INDEX(DATA!$K$40:$Z$64,MATCH($B99,DATA!$C$40:$C$64,0),MATCH($I$75,DATA!K$5:Z$5,0))</f>
        <v>#N/A</v>
      </c>
      <c r="J99" s="53" t="e">
        <f t="shared" si="8"/>
        <v>#N/A</v>
      </c>
      <c r="L99" s="130"/>
      <c r="M99" s="130"/>
      <c r="N99" s="130"/>
      <c r="O99" s="130"/>
      <c r="P99" s="130"/>
      <c r="Q99" s="130"/>
      <c r="R99" s="130"/>
      <c r="S99" s="130"/>
      <c r="T99" s="130"/>
      <c r="U99" s="130"/>
    </row>
    <row r="100" spans="1:21" outlineLevel="1" x14ac:dyDescent="0.35">
      <c r="A100" s="130"/>
      <c r="B100" t="str">
        <f>+INPUTS!$C47</f>
        <v>Advisor 11</v>
      </c>
      <c r="C100">
        <f>INDEX(INPUTS!P47:P59,MATCH(DASHBOARD!B100,INPUTS!C47:C59,0))</f>
        <v>0</v>
      </c>
      <c r="F100" s="53" t="e">
        <f>INDEX(DATA!$K$11:$Z$35,MATCH($B100,DATA!$C$11:$C$35,0),MATCH($I$75,DATA!K$5:Z$5,0))</f>
        <v>#N/A</v>
      </c>
      <c r="H100" s="53" t="e">
        <f>INDEX(DATA!$K$40:$Z$64,MATCH($B100,DATA!$C$40:$C$64,0),MATCH($I$75,DATA!K$5:Z$5,0))</f>
        <v>#N/A</v>
      </c>
      <c r="J100" s="53" t="e">
        <f t="shared" si="8"/>
        <v>#N/A</v>
      </c>
      <c r="L100" s="130"/>
      <c r="M100" s="130"/>
      <c r="N100" s="130"/>
      <c r="O100" s="130"/>
      <c r="P100" s="130"/>
      <c r="Q100" s="130"/>
      <c r="R100" s="130"/>
      <c r="S100" s="130"/>
      <c r="T100" s="130"/>
      <c r="U100" s="130"/>
    </row>
    <row r="101" spans="1:21" outlineLevel="1" x14ac:dyDescent="0.35">
      <c r="A101" s="130"/>
      <c r="B101" t="str">
        <f>+INPUTS!$C48</f>
        <v>SPARE1</v>
      </c>
      <c r="C101">
        <f>INDEX(INPUTS!P48:P60,MATCH(DASHBOARD!B101,INPUTS!C48:C60,0))</f>
        <v>0</v>
      </c>
      <c r="F101" s="53" t="e">
        <f>INDEX(DATA!$K$11:$Z$35,MATCH($B101,DATA!$C$11:$C$35,0),MATCH($I$75,DATA!K$5:Z$5,0))</f>
        <v>#N/A</v>
      </c>
      <c r="H101" s="53" t="e">
        <f>INDEX(DATA!$K$40:$Z$64,MATCH($B101,DATA!$C$40:$C$64,0),MATCH($I$75,DATA!K$5:Z$5,0))</f>
        <v>#N/A</v>
      </c>
      <c r="J101" s="53" t="e">
        <f t="shared" si="8"/>
        <v>#N/A</v>
      </c>
      <c r="L101" s="130"/>
      <c r="M101" s="130"/>
      <c r="N101" s="130"/>
      <c r="O101" s="130"/>
      <c r="P101" s="130"/>
      <c r="Q101" s="130"/>
      <c r="R101" s="130"/>
      <c r="S101" s="130"/>
      <c r="T101" s="130"/>
      <c r="U101" s="130"/>
    </row>
    <row r="102" spans="1:21" outlineLevel="1" x14ac:dyDescent="0.35">
      <c r="A102" s="130"/>
      <c r="B102" t="str">
        <f>+INPUTS!$C49</f>
        <v>SPARE2</v>
      </c>
      <c r="C102">
        <f>INDEX(INPUTS!P49:P61,MATCH(DASHBOARD!B102,INPUTS!C49:C61,0))</f>
        <v>0</v>
      </c>
      <c r="F102" s="53" t="e">
        <f>INDEX(DATA!$K$11:$Z$35,MATCH($B102,DATA!$C$11:$C$35,0),MATCH($I$75,DATA!K$5:Z$5,0))</f>
        <v>#N/A</v>
      </c>
      <c r="G102" s="8"/>
      <c r="H102" s="53" t="e">
        <f>INDEX(DATA!$K$40:$Z$64,MATCH($B102,DATA!$C$40:$C$64,0),MATCH($I$75,DATA!K$5:Z$5,0))</f>
        <v>#N/A</v>
      </c>
      <c r="I102" s="8"/>
      <c r="J102" s="53" t="e">
        <f t="shared" si="8"/>
        <v>#N/A</v>
      </c>
      <c r="L102" s="130"/>
      <c r="M102" s="130"/>
      <c r="N102" s="130"/>
      <c r="O102" s="130"/>
      <c r="P102" s="130"/>
      <c r="Q102" s="130"/>
      <c r="R102" s="130"/>
      <c r="S102" s="130"/>
      <c r="T102" s="130"/>
      <c r="U102" s="130"/>
    </row>
    <row r="103" spans="1:21" outlineLevel="1" x14ac:dyDescent="0.35">
      <c r="A103" s="130"/>
      <c r="B103" t="str">
        <f>+INPUTS!$C50</f>
        <v>SPARE3</v>
      </c>
      <c r="C103">
        <f>INDEX(INPUTS!P50:P62,MATCH(DASHBOARD!B103,INPUTS!C50:C62,0))</f>
        <v>0</v>
      </c>
      <c r="F103" s="53" t="e">
        <f>INDEX(DATA!$K$11:$Z$35,MATCH($B103,DATA!$C$11:$C$35,0),MATCH($I$75,DATA!K$5:Z$5,0))</f>
        <v>#N/A</v>
      </c>
      <c r="H103" s="53" t="e">
        <f>INDEX(DATA!$K$40:$Z$64,MATCH($B103,DATA!$C$40:$C$64,0),MATCH($I$75,DATA!K$5:Z$5,0))</f>
        <v>#N/A</v>
      </c>
      <c r="J103" s="53" t="e">
        <f t="shared" si="8"/>
        <v>#N/A</v>
      </c>
      <c r="L103" s="130"/>
      <c r="M103" s="130"/>
      <c r="N103" s="130"/>
      <c r="O103" s="130"/>
      <c r="P103" s="130"/>
      <c r="Q103" s="130"/>
      <c r="R103" s="130"/>
      <c r="S103" s="130"/>
      <c r="T103" s="130"/>
      <c r="U103" s="130"/>
    </row>
    <row r="104" spans="1:21" outlineLevel="1" x14ac:dyDescent="0.35">
      <c r="A104" s="130"/>
      <c r="B104" t="str">
        <f>+INPUTS!$C51</f>
        <v>SPARE4</v>
      </c>
      <c r="C104">
        <f>INDEX(INPUTS!P51:P63,MATCH(DASHBOARD!B104,INPUTS!C51:C63,0))</f>
        <v>0</v>
      </c>
      <c r="F104" s="53" t="e">
        <f>INDEX(DATA!$K$11:$Z$35,MATCH($B104,DATA!$C$11:$C$35,0),MATCH($I$75,DATA!K$5:Z$5,0))</f>
        <v>#N/A</v>
      </c>
      <c r="H104" s="53" t="e">
        <f>INDEX(DATA!$K$40:$Z$64,MATCH($B104,DATA!$C$40:$C$64,0),MATCH($I$75,DATA!K$5:Z$5,0))</f>
        <v>#N/A</v>
      </c>
      <c r="J104" s="53" t="e">
        <f t="shared" si="8"/>
        <v>#N/A</v>
      </c>
      <c r="L104" s="130"/>
      <c r="M104" s="130"/>
      <c r="N104" s="130"/>
      <c r="O104" s="130"/>
      <c r="P104" s="130"/>
      <c r="Q104" s="130"/>
      <c r="R104" s="130"/>
      <c r="S104" s="130"/>
      <c r="T104" s="130"/>
      <c r="U104" s="130"/>
    </row>
    <row r="105" spans="1:21" outlineLevel="1" x14ac:dyDescent="0.35">
      <c r="A105" s="130"/>
      <c r="L105" s="130"/>
      <c r="M105" s="130"/>
      <c r="N105" s="130"/>
      <c r="O105" s="130"/>
      <c r="P105" s="130"/>
      <c r="Q105" s="130"/>
      <c r="R105" s="130"/>
      <c r="S105" s="130"/>
      <c r="T105" s="130"/>
      <c r="U105" s="130"/>
    </row>
    <row r="106" spans="1:21" outlineLevel="1" x14ac:dyDescent="0.35">
      <c r="A106" s="130"/>
      <c r="F106" s="55" t="e">
        <f>SUM(F78:F104)</f>
        <v>#N/A</v>
      </c>
      <c r="H106" s="55" t="e">
        <f t="shared" ref="H106:J106" si="9">SUM(H78:H104)</f>
        <v>#N/A</v>
      </c>
      <c r="J106" s="55" t="e">
        <f t="shared" si="9"/>
        <v>#N/A</v>
      </c>
      <c r="L106" s="130"/>
      <c r="M106" s="130"/>
      <c r="N106" s="130"/>
      <c r="O106" s="130"/>
      <c r="P106" s="130"/>
      <c r="Q106" s="130"/>
      <c r="R106" s="130"/>
      <c r="S106" s="130"/>
      <c r="T106" s="130"/>
      <c r="U106" s="130"/>
    </row>
    <row r="107" spans="1:21" ht="16" thickBot="1" x14ac:dyDescent="0.4">
      <c r="A107" s="130"/>
      <c r="B107" s="130"/>
      <c r="C107" s="130"/>
      <c r="D107" s="130"/>
      <c r="E107" s="130"/>
      <c r="F107" s="130"/>
      <c r="G107" s="130"/>
      <c r="H107" s="130"/>
      <c r="I107" s="130"/>
      <c r="J107" s="130"/>
      <c r="K107" s="130"/>
      <c r="L107" s="130"/>
      <c r="M107" s="130"/>
      <c r="N107" s="130"/>
      <c r="O107" s="130"/>
      <c r="P107" s="130"/>
      <c r="Q107" s="130"/>
      <c r="R107" s="130"/>
      <c r="S107" s="130"/>
      <c r="T107" s="130"/>
      <c r="U107" s="130"/>
    </row>
    <row r="108" spans="1:21" ht="20.5" thickBot="1" x14ac:dyDescent="0.45">
      <c r="A108" s="130"/>
      <c r="B108" s="168" t="s">
        <v>44</v>
      </c>
      <c r="C108" s="169"/>
      <c r="D108" s="169"/>
      <c r="E108" s="169"/>
      <c r="F108" s="169"/>
      <c r="G108" s="169"/>
      <c r="H108" s="169" t="s">
        <v>45</v>
      </c>
      <c r="I108" s="170">
        <f ca="1">TODAY()</f>
        <v>46014</v>
      </c>
      <c r="J108" s="169"/>
      <c r="K108" s="171"/>
      <c r="L108" s="130"/>
      <c r="M108" s="130"/>
      <c r="N108" s="130"/>
      <c r="O108" s="130"/>
      <c r="P108" s="130"/>
      <c r="Q108" s="130"/>
      <c r="R108" s="130"/>
      <c r="S108" s="130"/>
      <c r="T108" s="130"/>
      <c r="U108" s="130"/>
    </row>
    <row r="109" spans="1:21" x14ac:dyDescent="0.35">
      <c r="A109" s="130"/>
      <c r="B109" s="89"/>
      <c r="I109" s="90">
        <f ca="1">EOMONTH(I108,0)</f>
        <v>46022</v>
      </c>
      <c r="K109" s="91"/>
      <c r="L109" s="130"/>
      <c r="M109" s="130"/>
      <c r="N109" s="130"/>
      <c r="O109" s="130"/>
      <c r="P109" s="130"/>
      <c r="Q109" s="130"/>
      <c r="R109" s="130"/>
      <c r="S109" s="130"/>
      <c r="T109" s="130"/>
      <c r="U109" s="130"/>
    </row>
    <row r="110" spans="1:21" x14ac:dyDescent="0.35">
      <c r="A110" s="130"/>
      <c r="B110" s="92" t="s">
        <v>37</v>
      </c>
      <c r="K110" s="91"/>
      <c r="L110" s="130"/>
      <c r="M110" s="130"/>
      <c r="N110" s="130"/>
      <c r="O110" s="130"/>
      <c r="P110" s="130"/>
      <c r="Q110" s="130"/>
      <c r="R110" s="130"/>
      <c r="S110" s="130"/>
      <c r="T110" s="130"/>
      <c r="U110" s="130"/>
    </row>
    <row r="111" spans="1:21" x14ac:dyDescent="0.35">
      <c r="A111" s="130"/>
      <c r="B111" s="92"/>
      <c r="E111" t="s">
        <v>46</v>
      </c>
      <c r="F111" s="8" t="s">
        <v>47</v>
      </c>
      <c r="G111" s="8"/>
      <c r="H111" s="8" t="s">
        <v>48</v>
      </c>
      <c r="I111" s="8" t="s">
        <v>49</v>
      </c>
      <c r="J111" s="8" t="s">
        <v>50</v>
      </c>
      <c r="K111" s="91"/>
      <c r="L111" s="130"/>
      <c r="M111" s="130"/>
      <c r="N111" s="130"/>
      <c r="O111" s="130"/>
      <c r="P111" s="130"/>
      <c r="Q111" s="130"/>
      <c r="R111" s="130"/>
      <c r="S111" s="130"/>
      <c r="T111" s="130"/>
      <c r="U111" s="130"/>
    </row>
    <row r="112" spans="1:21" x14ac:dyDescent="0.35">
      <c r="A112" s="130"/>
      <c r="B112" s="172" t="str">
        <f>+INPUTS!D21</f>
        <v>Business Case Management</v>
      </c>
      <c r="C112">
        <f>INDEX(INPUTS!$H21:$H30,MATCH(DASHBOARD!B112,INPUTS!$D21:$D30,0))</f>
        <v>0</v>
      </c>
      <c r="E112" s="173">
        <f>INDEX(INPUTS!$S21:$S30,MATCH(DASHBOARD!B112,INPUTS!$D21:$D30,0))</f>
        <v>0</v>
      </c>
      <c r="F112" s="174">
        <f>INDEX(INPUTS!$N$21:$N$30,MATCH(DASHBOARD!B112,INPUTS!$D$21:$D$30,0))</f>
        <v>0</v>
      </c>
      <c r="H112" s="174" t="e">
        <f ca="1">INDEX(DATA!$K$40:$Z$64,MATCH($B112,DATA!$C$40:$C$64,0),MATCH($I$109,DATA!K$5:Z$5,0))</f>
        <v>#N/A</v>
      </c>
      <c r="I112" s="93" t="e">
        <f ca="1">+H112/F112</f>
        <v>#N/A</v>
      </c>
      <c r="J112" s="175" t="e">
        <f t="shared" ref="J112:J117" ca="1" si="10">+F112-H112</f>
        <v>#N/A</v>
      </c>
      <c r="K112" s="91"/>
      <c r="L112" s="130"/>
      <c r="M112" s="130"/>
      <c r="N112" s="130"/>
      <c r="O112" s="130"/>
      <c r="P112" s="130"/>
      <c r="Q112" s="130"/>
      <c r="R112" s="130"/>
      <c r="S112" s="130"/>
      <c r="T112" s="130"/>
      <c r="U112" s="130"/>
    </row>
    <row r="113" spans="1:21" x14ac:dyDescent="0.35">
      <c r="A113" s="130"/>
      <c r="B113" s="172">
        <f>+INPUTS!D22</f>
        <v>0</v>
      </c>
      <c r="C113" t="e">
        <f>INDEX(INPUTS!$H22:$H31,MATCH(DASHBOARD!B113,INPUTS!$D22:$D31,0))</f>
        <v>#N/A</v>
      </c>
      <c r="E113" s="173" t="e">
        <f>INDEX(INPUTS!$S22:$S31,MATCH(DASHBOARD!B113,INPUTS!$D22:$D31,0))</f>
        <v>#N/A</v>
      </c>
      <c r="F113" s="174" t="e">
        <f>INDEX(INPUTS!$N$21:$N$30,MATCH(DASHBOARD!B113,INPUTS!$D$21:$D$30,0))</f>
        <v>#N/A</v>
      </c>
      <c r="H113" s="174" t="e">
        <f ca="1">INDEX(DATA!$K$40:$Z$64,MATCH($B113,DATA!$C$40:$C$64,0),MATCH($I$109,DATA!K$5:Z$5,0))</f>
        <v>#N/A</v>
      </c>
      <c r="I113" s="93" t="e">
        <f t="shared" ref="I113:I129" ca="1" si="11">+H113/F113</f>
        <v>#N/A</v>
      </c>
      <c r="J113" s="175" t="e">
        <f t="shared" ca="1" si="10"/>
        <v>#N/A</v>
      </c>
      <c r="K113" s="91"/>
      <c r="L113" s="130"/>
      <c r="M113" s="130"/>
      <c r="N113" s="130"/>
      <c r="O113" s="130"/>
      <c r="P113" s="130"/>
      <c r="Q113" s="130"/>
      <c r="R113" s="130"/>
      <c r="S113" s="130"/>
      <c r="T113" s="130"/>
      <c r="U113" s="130"/>
    </row>
    <row r="114" spans="1:21" x14ac:dyDescent="0.35">
      <c r="A114" s="130"/>
      <c r="B114" s="172">
        <f>+INPUTS!D23</f>
        <v>0</v>
      </c>
      <c r="C114" t="e">
        <f>INDEX(INPUTS!$H23:$H32,MATCH(DASHBOARD!B114,INPUTS!$D23:$D32,0))</f>
        <v>#N/A</v>
      </c>
      <c r="E114" s="173" t="e">
        <f>INDEX(INPUTS!$S23:$S32,MATCH(DASHBOARD!B114,INPUTS!$D23:$D32,0))</f>
        <v>#N/A</v>
      </c>
      <c r="F114" s="174"/>
      <c r="H114" s="174" t="e">
        <f ca="1">INDEX(DATA!$K$40:$Z$64,MATCH($B114,DATA!$C$40:$C$64,0),MATCH($I$109,DATA!K$5:Z$5,0))</f>
        <v>#N/A</v>
      </c>
      <c r="I114" s="93"/>
      <c r="J114" s="175" t="e">
        <f t="shared" ca="1" si="10"/>
        <v>#N/A</v>
      </c>
      <c r="K114" s="91"/>
      <c r="L114" s="130"/>
      <c r="M114" s="130"/>
      <c r="N114" s="130"/>
      <c r="O114" s="130"/>
      <c r="P114" s="130"/>
      <c r="Q114" s="130"/>
      <c r="R114" s="130"/>
      <c r="S114" s="130"/>
      <c r="T114" s="130"/>
      <c r="U114" s="130"/>
    </row>
    <row r="115" spans="1:21" x14ac:dyDescent="0.35">
      <c r="A115" s="130"/>
      <c r="B115" s="172">
        <f>+INPUTS!D24</f>
        <v>0</v>
      </c>
      <c r="C115" t="e">
        <f>INDEX(INPUTS!$H24:$H33,MATCH(DASHBOARD!B115,INPUTS!$D24:$D33,0))</f>
        <v>#N/A</v>
      </c>
      <c r="E115" s="173" t="e">
        <f>INDEX(INPUTS!$S24:$S33,MATCH(DASHBOARD!B115,INPUTS!$D24:$D33,0))</f>
        <v>#N/A</v>
      </c>
      <c r="F115" s="174"/>
      <c r="H115" s="174" t="e">
        <f ca="1">INDEX(DATA!$K$40:$Z$64,MATCH($B115,DATA!$C$40:$C$64,0),MATCH($I$109,DATA!K$5:Z$5,0))</f>
        <v>#N/A</v>
      </c>
      <c r="I115" s="93"/>
      <c r="J115" s="175" t="e">
        <f t="shared" ca="1" si="10"/>
        <v>#N/A</v>
      </c>
      <c r="K115" s="91"/>
      <c r="L115" s="130"/>
      <c r="M115" s="130"/>
      <c r="N115" s="130"/>
      <c r="O115" s="130"/>
      <c r="P115" s="130"/>
      <c r="Q115" s="130"/>
      <c r="R115" s="130"/>
      <c r="S115" s="130"/>
      <c r="T115" s="130"/>
      <c r="U115" s="130"/>
    </row>
    <row r="116" spans="1:21" x14ac:dyDescent="0.35">
      <c r="A116" s="130"/>
      <c r="B116" s="172">
        <f>+INPUTS!D25</f>
        <v>0</v>
      </c>
      <c r="C116" t="e">
        <f>INDEX(INPUTS!$H25:$H34,MATCH(DASHBOARD!B116,INPUTS!$D25:$D34,0))</f>
        <v>#N/A</v>
      </c>
      <c r="E116" s="173" t="e">
        <f>INDEX(INPUTS!$S25:$S34,MATCH(DASHBOARD!B116,INPUTS!$D25:$D34,0))</f>
        <v>#N/A</v>
      </c>
      <c r="F116" s="174"/>
      <c r="H116" s="174" t="e">
        <f ca="1">INDEX(DATA!$K$40:$Z$64,MATCH($B116,DATA!$C$40:$C$64,0),MATCH($I$109,DATA!K$5:Z$5,0))</f>
        <v>#N/A</v>
      </c>
      <c r="I116" s="93"/>
      <c r="J116" s="175" t="e">
        <f t="shared" ca="1" si="10"/>
        <v>#N/A</v>
      </c>
      <c r="K116" s="91"/>
      <c r="L116" s="130"/>
      <c r="M116" s="130"/>
      <c r="N116" s="130"/>
      <c r="O116" s="130"/>
      <c r="P116" s="130"/>
      <c r="Q116" s="130"/>
      <c r="R116" s="130"/>
      <c r="S116" s="130"/>
      <c r="T116" s="130"/>
      <c r="U116" s="130"/>
    </row>
    <row r="117" spans="1:21" x14ac:dyDescent="0.35">
      <c r="A117" s="130"/>
      <c r="B117" s="172">
        <f>+INPUTS!D26</f>
        <v>0</v>
      </c>
      <c r="C117" t="e">
        <f>INDEX(INPUTS!$H26:$H35,MATCH(DASHBOARD!B117,INPUTS!$D26:$D35,0))</f>
        <v>#N/A</v>
      </c>
      <c r="E117" s="173" t="e">
        <f>INDEX(INPUTS!$S26:$S35,MATCH(DASHBOARD!B117,INPUTS!$D26:$D35,0))</f>
        <v>#N/A</v>
      </c>
      <c r="F117" s="174"/>
      <c r="H117" s="174" t="e">
        <f ca="1">INDEX(DATA!$K$40:$Z$64,MATCH($B117,DATA!$C$40:$C$64,0),MATCH($I$109,DATA!K$5:Z$5,0))</f>
        <v>#N/A</v>
      </c>
      <c r="I117" s="93"/>
      <c r="J117" s="175" t="e">
        <f t="shared" ca="1" si="10"/>
        <v>#N/A</v>
      </c>
      <c r="K117" s="91"/>
      <c r="L117" s="130"/>
      <c r="M117" s="130"/>
      <c r="N117" s="130"/>
      <c r="O117" s="130"/>
      <c r="P117" s="130"/>
      <c r="Q117" s="130"/>
      <c r="R117" s="130"/>
      <c r="S117" s="130"/>
      <c r="T117" s="130"/>
      <c r="U117" s="130"/>
    </row>
    <row r="118" spans="1:21" x14ac:dyDescent="0.35">
      <c r="A118" s="130"/>
      <c r="B118" s="172">
        <f>+INPUTS!D27</f>
        <v>0</v>
      </c>
      <c r="C118" t="e">
        <f>INDEX(INPUTS!$H27:$H36,MATCH(DASHBOARD!B118,INPUTS!$D27:$D36,0))</f>
        <v>#N/A</v>
      </c>
      <c r="E118" s="173" t="e">
        <f>INDEX(INPUTS!$S27:$S36,MATCH(DASHBOARD!B118,INPUTS!$D27:$D36,0))</f>
        <v>#N/A</v>
      </c>
      <c r="F118" s="174"/>
      <c r="H118" s="174" t="e">
        <f ca="1">INDEX(DATA!$K$40:$Z$64,MATCH($B118,DATA!$C$40:$C$64,0),MATCH($I$109,DATA!K$5:Z$5,0))</f>
        <v>#N/A</v>
      </c>
      <c r="I118" s="93"/>
      <c r="J118" s="175"/>
      <c r="K118" s="91"/>
      <c r="L118" s="130"/>
      <c r="M118" s="130"/>
      <c r="N118" s="130"/>
      <c r="O118" s="130"/>
      <c r="P118" s="130"/>
      <c r="Q118" s="130"/>
      <c r="R118" s="130"/>
      <c r="S118" s="130"/>
      <c r="T118" s="130"/>
      <c r="U118" s="130"/>
    </row>
    <row r="119" spans="1:21" x14ac:dyDescent="0.35">
      <c r="A119" s="130"/>
      <c r="B119" s="172">
        <f>+INPUTS!D28</f>
        <v>0</v>
      </c>
      <c r="C119" t="e">
        <f>INDEX(INPUTS!$H28:$H37,MATCH(DASHBOARD!B119,INPUTS!$D28:$D37,0))</f>
        <v>#N/A</v>
      </c>
      <c r="E119" s="173" t="e">
        <f>INDEX(INPUTS!$S28:$S37,MATCH(DASHBOARD!B119,INPUTS!$D28:$D37,0))</f>
        <v>#N/A</v>
      </c>
      <c r="F119" s="174"/>
      <c r="H119" s="174" t="e">
        <f ca="1">INDEX(DATA!$K$40:$Z$64,MATCH($B119,DATA!$C$40:$C$64,0),MATCH($I$109,DATA!K$5:Z$5,0))</f>
        <v>#N/A</v>
      </c>
      <c r="I119" s="93"/>
      <c r="J119" s="175"/>
      <c r="K119" s="91"/>
      <c r="L119" s="130"/>
      <c r="M119" s="130"/>
      <c r="N119" s="130"/>
      <c r="O119" s="130"/>
      <c r="P119" s="130"/>
      <c r="Q119" s="130"/>
      <c r="R119" s="130"/>
      <c r="S119" s="130"/>
      <c r="T119" s="130"/>
      <c r="U119" s="130"/>
    </row>
    <row r="120" spans="1:21" x14ac:dyDescent="0.35">
      <c r="A120" s="130"/>
      <c r="B120" s="172">
        <f>+INPUTS!D29</f>
        <v>0</v>
      </c>
      <c r="C120" t="e">
        <f>INDEX(INPUTS!$H29:$H38,MATCH(DASHBOARD!B120,INPUTS!$D29:$D38,0))</f>
        <v>#N/A</v>
      </c>
      <c r="E120" s="173" t="e">
        <f>INDEX(INPUTS!$S29:$S38,MATCH(DASHBOARD!B120,INPUTS!$D29:$D38,0))</f>
        <v>#N/A</v>
      </c>
      <c r="F120" s="174"/>
      <c r="H120" s="174" t="e">
        <f ca="1">INDEX(DATA!$K$40:$Z$64,MATCH($B120,DATA!$C$40:$C$64,0),MATCH($I$109,DATA!K$5:Z$5,0))</f>
        <v>#N/A</v>
      </c>
      <c r="I120" s="93"/>
      <c r="J120" s="175"/>
      <c r="K120" s="91"/>
      <c r="L120" s="130"/>
      <c r="M120" s="130"/>
      <c r="N120" s="130"/>
      <c r="O120" s="130"/>
      <c r="P120" s="130"/>
      <c r="Q120" s="130"/>
      <c r="R120" s="130"/>
      <c r="S120" s="130"/>
      <c r="T120" s="130"/>
      <c r="U120" s="130"/>
    </row>
    <row r="121" spans="1:21" x14ac:dyDescent="0.35">
      <c r="A121" s="130"/>
      <c r="B121" s="172">
        <f>+INPUTS!D30</f>
        <v>0</v>
      </c>
      <c r="C121" t="e">
        <f>INDEX(INPUTS!$H30:$H39,MATCH(DASHBOARD!B121,INPUTS!$D30:$D39,0))</f>
        <v>#N/A</v>
      </c>
      <c r="E121" s="173" t="e">
        <f>INDEX(INPUTS!$S30:$S39,MATCH(DASHBOARD!B121,INPUTS!$D30:$D39,0))</f>
        <v>#N/A</v>
      </c>
      <c r="F121" s="174"/>
      <c r="H121" s="174" t="e">
        <f ca="1">INDEX(DATA!$K$40:$Z$64,MATCH($B121,DATA!$C$40:$C$64,0),MATCH($I$109,DATA!K$5:Z$5,0))</f>
        <v>#N/A</v>
      </c>
      <c r="I121" s="93"/>
      <c r="J121" s="175"/>
      <c r="K121" s="91"/>
      <c r="L121" s="130"/>
      <c r="M121" s="130"/>
      <c r="N121" s="130"/>
      <c r="O121" s="130"/>
      <c r="P121" s="130"/>
      <c r="Q121" s="130"/>
      <c r="R121" s="130"/>
      <c r="S121" s="130"/>
      <c r="T121" s="130"/>
      <c r="U121" s="130"/>
    </row>
    <row r="122" spans="1:21" x14ac:dyDescent="0.35">
      <c r="A122" s="130"/>
      <c r="B122" s="89"/>
      <c r="I122" s="93"/>
      <c r="K122" s="91"/>
      <c r="L122" s="130"/>
      <c r="M122" s="130"/>
      <c r="N122" s="130"/>
      <c r="O122" s="130"/>
      <c r="P122" s="130"/>
      <c r="Q122" s="130"/>
      <c r="R122" s="130"/>
      <c r="S122" s="130"/>
      <c r="T122" s="130"/>
      <c r="U122" s="130"/>
    </row>
    <row r="123" spans="1:21" x14ac:dyDescent="0.35">
      <c r="A123" s="130"/>
      <c r="B123" s="92" t="s">
        <v>41</v>
      </c>
      <c r="I123" s="93"/>
      <c r="K123" s="91"/>
      <c r="L123" s="130"/>
      <c r="M123" s="130"/>
      <c r="N123" s="130"/>
      <c r="O123" s="130"/>
      <c r="P123" s="130"/>
      <c r="Q123" s="130"/>
      <c r="R123" s="130"/>
      <c r="S123" s="130"/>
      <c r="T123" s="130"/>
      <c r="U123" s="130"/>
    </row>
    <row r="124" spans="1:21" x14ac:dyDescent="0.35">
      <c r="A124" s="130"/>
      <c r="B124" s="89" t="str">
        <f>+INPUTS!C37</f>
        <v>Advisor 1</v>
      </c>
      <c r="C124">
        <f>INDEX(INPUTS!$P37:$P51,MATCH(DASHBOARD!B124,INPUTS!$C37:$C51,0))</f>
        <v>0</v>
      </c>
      <c r="E124" s="173">
        <f>INDEX(INPUTS!$S37:$S52,MATCH(DASHBOARD!B124,INPUTS!$C37:$C52,0))</f>
        <v>0</v>
      </c>
      <c r="F124" s="174">
        <f>INDEX(INPUTS!$F$37:$F$51,MATCH(DASHBOARD!B124,INPUTS!$C$37:$C$51,0))</f>
        <v>0</v>
      </c>
      <c r="H124" s="174" t="e">
        <f ca="1">INDEX(DATA!$K$40:$Z$64,MATCH($B124,DATA!$C$40:$C$64,0),MATCH($I$109,DATA!K$5:Z$5,0))</f>
        <v>#N/A</v>
      </c>
      <c r="I124" s="93" t="e">
        <f ca="1">+H124/F124</f>
        <v>#N/A</v>
      </c>
      <c r="J124" s="175" t="e">
        <f t="shared" ref="J124:J138" ca="1" si="12">+F124-H124</f>
        <v>#N/A</v>
      </c>
      <c r="K124" s="91"/>
      <c r="L124" s="130"/>
      <c r="M124" s="130"/>
      <c r="N124" s="130"/>
      <c r="O124" s="130"/>
      <c r="P124" s="130"/>
      <c r="Q124" s="130"/>
      <c r="R124" s="130"/>
      <c r="S124" s="130"/>
      <c r="T124" s="130"/>
      <c r="U124" s="130"/>
    </row>
    <row r="125" spans="1:21" x14ac:dyDescent="0.35">
      <c r="A125" s="130"/>
      <c r="B125" s="89" t="str">
        <f>+INPUTS!C38</f>
        <v>Advisor 2</v>
      </c>
      <c r="C125">
        <f>INDEX(INPUTS!$P38:$P52,MATCH(DASHBOARD!B125,INPUTS!$C38:$C52,0))</f>
        <v>0</v>
      </c>
      <c r="E125" s="173">
        <f>INDEX(INPUTS!$S38:$S53,MATCH(DASHBOARD!B125,INPUTS!$C38:$C53,0))</f>
        <v>0</v>
      </c>
      <c r="F125" s="174">
        <f>INDEX(INPUTS!$F$37:$F$51,MATCH(DASHBOARD!B125,INPUTS!$C$37:$C$51,0))</f>
        <v>0</v>
      </c>
      <c r="H125" s="174" t="e">
        <f ca="1">INDEX(DATA!$K$40:$Z$64,MATCH($B125,DATA!$C$40:$C$64,0),MATCH($I$109,DATA!K$5:Z$5,0))</f>
        <v>#N/A</v>
      </c>
      <c r="I125" s="93"/>
      <c r="J125" s="175" t="e">
        <f t="shared" ca="1" si="12"/>
        <v>#N/A</v>
      </c>
      <c r="K125" s="91"/>
      <c r="L125" s="130"/>
      <c r="M125" s="130"/>
      <c r="N125" s="130"/>
      <c r="O125" s="130"/>
      <c r="P125" s="130"/>
      <c r="Q125" s="130"/>
      <c r="R125" s="130"/>
      <c r="S125" s="130"/>
      <c r="T125" s="130"/>
      <c r="U125" s="130"/>
    </row>
    <row r="126" spans="1:21" x14ac:dyDescent="0.35">
      <c r="A126" s="130"/>
      <c r="B126" s="89" t="str">
        <f>+INPUTS!C39</f>
        <v>Advisor 3</v>
      </c>
      <c r="C126">
        <f>INDEX(INPUTS!$P39:$P53,MATCH(DASHBOARD!B126,INPUTS!$C39:$C53,0))</f>
        <v>0</v>
      </c>
      <c r="E126" s="173">
        <f>INDEX(INPUTS!$S39:$S54,MATCH(DASHBOARD!B126,INPUTS!$C39:$C54,0))</f>
        <v>0</v>
      </c>
      <c r="F126" s="174">
        <f>INDEX(INPUTS!$F$37:$F$51,MATCH(DASHBOARD!B126,INPUTS!$C$37:$C$51,0))</f>
        <v>0</v>
      </c>
      <c r="H126" s="174" t="e">
        <f ca="1">INDEX(DATA!$K$40:$Z$64,MATCH($B126,DATA!$C$40:$C$64,0),MATCH($I$109,DATA!K$5:Z$5,0))</f>
        <v>#N/A</v>
      </c>
      <c r="I126" s="93" t="e">
        <f t="shared" ca="1" si="11"/>
        <v>#N/A</v>
      </c>
      <c r="J126" s="175" t="e">
        <f t="shared" ca="1" si="12"/>
        <v>#N/A</v>
      </c>
      <c r="K126" s="91"/>
      <c r="L126" s="130"/>
      <c r="M126" s="130"/>
      <c r="N126" s="130"/>
      <c r="O126" s="130"/>
      <c r="P126" s="130"/>
      <c r="Q126" s="130"/>
      <c r="R126" s="130"/>
      <c r="S126" s="130"/>
      <c r="T126" s="130"/>
      <c r="U126" s="130"/>
    </row>
    <row r="127" spans="1:21" x14ac:dyDescent="0.35">
      <c r="A127" s="130"/>
      <c r="B127" s="89" t="str">
        <f>+INPUTS!C40</f>
        <v>Advisor 4</v>
      </c>
      <c r="C127">
        <f>INDEX(INPUTS!$P40:$P54,MATCH(DASHBOARD!B127,INPUTS!$C40:$C54,0))</f>
        <v>0</v>
      </c>
      <c r="E127" s="173">
        <f>INDEX(INPUTS!$S40:$S55,MATCH(DASHBOARD!B127,INPUTS!$C40:$C55,0))</f>
        <v>0</v>
      </c>
      <c r="F127" s="174">
        <f>INDEX(INPUTS!$F$37:$F$51,MATCH(DASHBOARD!B127,INPUTS!$C$37:$C$51,0))</f>
        <v>0</v>
      </c>
      <c r="H127" s="174" t="e">
        <f ca="1">INDEX(DATA!$K$40:$Z$64,MATCH($B127,DATA!$C$40:$C$64,0),MATCH($I$109,DATA!K$5:Z$5,0))</f>
        <v>#N/A</v>
      </c>
      <c r="I127" s="93" t="e">
        <f t="shared" ca="1" si="11"/>
        <v>#N/A</v>
      </c>
      <c r="J127" s="175" t="e">
        <f t="shared" ca="1" si="12"/>
        <v>#N/A</v>
      </c>
      <c r="K127" s="91"/>
      <c r="L127" s="130"/>
      <c r="M127" s="130"/>
      <c r="N127" s="130"/>
      <c r="O127" s="130"/>
      <c r="P127" s="130"/>
      <c r="Q127" s="130"/>
      <c r="R127" s="130"/>
      <c r="S127" s="130"/>
      <c r="T127" s="130"/>
      <c r="U127" s="130"/>
    </row>
    <row r="128" spans="1:21" x14ac:dyDescent="0.35">
      <c r="A128" s="130"/>
      <c r="B128" s="89" t="str">
        <f>+INPUTS!C41</f>
        <v>Advisor 5</v>
      </c>
      <c r="C128">
        <f>INDEX(INPUTS!$P41:$P54,MATCH(DASHBOARD!B128,INPUTS!$C41:$C54,0))</f>
        <v>0</v>
      </c>
      <c r="E128" s="173">
        <f>INDEX(INPUTS!$S41:$S56,MATCH(DASHBOARD!B128,INPUTS!$C41:$C56,0))</f>
        <v>0</v>
      </c>
      <c r="F128" s="174">
        <f>INDEX(INPUTS!$F$37:$F$51,MATCH(DASHBOARD!B128,INPUTS!$C$37:$C$51,0))</f>
        <v>0</v>
      </c>
      <c r="H128" s="174" t="e">
        <f ca="1">INDEX(DATA!$K$40:$Z$64,MATCH($B128,DATA!$C$40:$C$64,0),MATCH($I$109,DATA!K$5:Z$5,0))</f>
        <v>#N/A</v>
      </c>
      <c r="I128" s="93" t="e">
        <f ca="1">+H128/F128</f>
        <v>#N/A</v>
      </c>
      <c r="J128" s="175" t="e">
        <f t="shared" ca="1" si="12"/>
        <v>#N/A</v>
      </c>
      <c r="K128" s="91"/>
      <c r="L128" s="130"/>
      <c r="M128" s="130"/>
      <c r="N128" s="130"/>
      <c r="O128" s="130"/>
      <c r="P128" s="130"/>
      <c r="Q128" s="130"/>
      <c r="R128" s="130"/>
      <c r="S128" s="130"/>
      <c r="T128" s="130"/>
      <c r="U128" s="130"/>
    </row>
    <row r="129" spans="1:21" x14ac:dyDescent="0.35">
      <c r="A129" s="130"/>
      <c r="B129" s="89" t="str">
        <f>+INPUTS!C42</f>
        <v>Advisor 6</v>
      </c>
      <c r="C129">
        <f>INDEX(INPUTS!$P42:$P54,MATCH(DASHBOARD!B129,INPUTS!$C42:$C54,0))</f>
        <v>0</v>
      </c>
      <c r="E129" s="173">
        <f>INDEX(INPUTS!$S42:$S57,MATCH(DASHBOARD!B129,INPUTS!$C42:$C57,0))</f>
        <v>0</v>
      </c>
      <c r="F129" s="174">
        <f>INDEX(INPUTS!$F$37:$F$51,MATCH(DASHBOARD!B129,INPUTS!$C$37:$C$51,0))</f>
        <v>0</v>
      </c>
      <c r="H129" s="174" t="e">
        <f ca="1">INDEX(DATA!$K$40:$Z$64,MATCH($B129,DATA!$C$40:$C$64,0),MATCH($I$109,DATA!K$5:Z$5,0))</f>
        <v>#N/A</v>
      </c>
      <c r="I129" s="93" t="e">
        <f t="shared" ca="1" si="11"/>
        <v>#N/A</v>
      </c>
      <c r="J129" s="175" t="e">
        <f t="shared" ca="1" si="12"/>
        <v>#N/A</v>
      </c>
      <c r="K129" s="91"/>
      <c r="L129" s="130"/>
      <c r="M129" s="130"/>
      <c r="N129" s="130"/>
      <c r="O129" s="130"/>
      <c r="P129" s="130"/>
      <c r="Q129" s="130"/>
      <c r="R129" s="130"/>
      <c r="S129" s="130"/>
      <c r="T129" s="130"/>
      <c r="U129" s="130"/>
    </row>
    <row r="130" spans="1:21" x14ac:dyDescent="0.35">
      <c r="A130" s="130"/>
      <c r="B130" s="89" t="str">
        <f>+INPUTS!C43</f>
        <v>Advisor 7</v>
      </c>
      <c r="C130">
        <f>INDEX(INPUTS!$P43:$P55,MATCH(DASHBOARD!B130,INPUTS!$C43:$C55,0))</f>
        <v>0</v>
      </c>
      <c r="E130" s="173">
        <f>INDEX(INPUTS!$S43:$S58,MATCH(DASHBOARD!B130,INPUTS!$C43:$C58,0))</f>
        <v>0</v>
      </c>
      <c r="F130" s="174">
        <f>INDEX(INPUTS!$F$37:$F$51,MATCH(DASHBOARD!B130,INPUTS!$C$37:$C$51,0))</f>
        <v>0</v>
      </c>
      <c r="H130" s="174" t="e">
        <f ca="1">INDEX(DATA!$K$40:$Z$64,MATCH($B130,DATA!$C$40:$C$64,0),MATCH($I$109,DATA!K$5:Z$5,0))</f>
        <v>#N/A</v>
      </c>
      <c r="I130" s="93"/>
      <c r="J130" s="175" t="e">
        <f t="shared" ca="1" si="12"/>
        <v>#N/A</v>
      </c>
      <c r="K130" s="91"/>
      <c r="L130" s="130"/>
      <c r="M130" s="130"/>
      <c r="N130" s="130"/>
      <c r="O130" s="130"/>
      <c r="P130" s="130"/>
      <c r="Q130" s="130"/>
      <c r="R130" s="130"/>
      <c r="S130" s="130"/>
      <c r="T130" s="130"/>
      <c r="U130" s="130"/>
    </row>
    <row r="131" spans="1:21" x14ac:dyDescent="0.35">
      <c r="A131" s="130"/>
      <c r="B131" s="89" t="str">
        <f>+INPUTS!C44</f>
        <v>Advisor 8</v>
      </c>
      <c r="C131">
        <f>INDEX(INPUTS!$P44:$P56,MATCH(DASHBOARD!B131,INPUTS!$C44:$C56,0))</f>
        <v>0</v>
      </c>
      <c r="E131" s="173">
        <f>INDEX(INPUTS!$S44:$S59,MATCH(DASHBOARD!B131,INPUTS!$C44:$C59,0))</f>
        <v>0</v>
      </c>
      <c r="F131" s="174">
        <f>INDEX(INPUTS!$F$37:$F$51,MATCH(DASHBOARD!B131,INPUTS!$C$37:$C$51,0))</f>
        <v>0</v>
      </c>
      <c r="H131" s="174" t="e">
        <f ca="1">INDEX(DATA!$K$40:$Z$64,MATCH($B131,DATA!$C$40:$C$64,0),MATCH($I$109,DATA!K$5:Z$5,0))</f>
        <v>#N/A</v>
      </c>
      <c r="I131" s="93"/>
      <c r="J131" s="175" t="e">
        <f t="shared" ca="1" si="12"/>
        <v>#N/A</v>
      </c>
      <c r="K131" s="91"/>
      <c r="L131" s="130"/>
      <c r="M131" s="130"/>
      <c r="N131" s="130"/>
      <c r="O131" s="130"/>
      <c r="P131" s="130"/>
      <c r="Q131" s="130"/>
      <c r="R131" s="130"/>
      <c r="S131" s="130"/>
      <c r="T131" s="130"/>
      <c r="U131" s="130"/>
    </row>
    <row r="132" spans="1:21" x14ac:dyDescent="0.35">
      <c r="A132" s="130"/>
      <c r="B132" s="89" t="str">
        <f>+INPUTS!C45</f>
        <v>Advisor 9</v>
      </c>
      <c r="C132">
        <f>INDEX(INPUTS!$P45:$P57,MATCH(DASHBOARD!B132,INPUTS!$C45:$C57,0))</f>
        <v>0</v>
      </c>
      <c r="E132" s="173">
        <f>INDEX(INPUTS!$S45:$S60,MATCH(DASHBOARD!B132,INPUTS!$C45:$C60,0))</f>
        <v>0</v>
      </c>
      <c r="F132" s="174">
        <f>INDEX(INPUTS!$F$37:$F$51,MATCH(DASHBOARD!B132,INPUTS!$C$37:$C$51,0))</f>
        <v>0</v>
      </c>
      <c r="H132" s="174" t="e">
        <f ca="1">INDEX(DATA!$K$40:$Z$64,MATCH($B132,DATA!$C$40:$C$64,0),MATCH($I$109,DATA!K$5:Z$5,0))</f>
        <v>#N/A</v>
      </c>
      <c r="I132" s="93"/>
      <c r="J132" s="175" t="e">
        <f t="shared" ca="1" si="12"/>
        <v>#N/A</v>
      </c>
      <c r="K132" s="91"/>
      <c r="L132" s="130"/>
      <c r="M132" s="130"/>
      <c r="N132" s="130"/>
      <c r="O132" s="130"/>
      <c r="P132" s="130"/>
      <c r="Q132" s="130"/>
      <c r="R132" s="130"/>
      <c r="S132" s="130"/>
      <c r="T132" s="130"/>
      <c r="U132" s="130"/>
    </row>
    <row r="133" spans="1:21" x14ac:dyDescent="0.35">
      <c r="A133" s="130"/>
      <c r="B133" s="89" t="str">
        <f>+INPUTS!C46</f>
        <v>Advisor 10</v>
      </c>
      <c r="C133">
        <f>INDEX(INPUTS!$P46:$P58,MATCH(DASHBOARD!B133,INPUTS!$C46:$C58,0))</f>
        <v>0</v>
      </c>
      <c r="E133" s="173">
        <f>INDEX(INPUTS!$S46:$S61,MATCH(DASHBOARD!B133,INPUTS!$C46:$C61,0))</f>
        <v>0</v>
      </c>
      <c r="F133" s="174">
        <f>INDEX(INPUTS!$F$37:$F$51,MATCH(DASHBOARD!B133,INPUTS!$C$37:$C$51,0))</f>
        <v>0</v>
      </c>
      <c r="H133" s="174" t="e">
        <f ca="1">INDEX(DATA!$K$40:$Z$64,MATCH($B133,DATA!$C$40:$C$64,0),MATCH($I$109,DATA!K$5:Z$5,0))</f>
        <v>#N/A</v>
      </c>
      <c r="I133" s="93"/>
      <c r="J133" s="175" t="e">
        <f t="shared" ca="1" si="12"/>
        <v>#N/A</v>
      </c>
      <c r="K133" s="91"/>
      <c r="L133" s="130"/>
      <c r="M133" s="130"/>
      <c r="N133" s="130"/>
      <c r="O133" s="130"/>
      <c r="P133" s="130"/>
      <c r="Q133" s="130"/>
      <c r="R133" s="130"/>
      <c r="S133" s="130"/>
      <c r="T133" s="130"/>
      <c r="U133" s="130"/>
    </row>
    <row r="134" spans="1:21" x14ac:dyDescent="0.35">
      <c r="A134" s="130"/>
      <c r="B134" s="89" t="str">
        <f>+INPUTS!C47</f>
        <v>Advisor 11</v>
      </c>
      <c r="C134">
        <f>INDEX(INPUTS!$P47:$P59,MATCH(DASHBOARD!B134,INPUTS!$C47:$C59,0))</f>
        <v>0</v>
      </c>
      <c r="E134" s="173">
        <f>INDEX(INPUTS!$S47:$S62,MATCH(DASHBOARD!B134,INPUTS!$C47:$C62,0))</f>
        <v>0</v>
      </c>
      <c r="F134" s="174">
        <f>INDEX(INPUTS!$F$37:$F$51,MATCH(DASHBOARD!B134,INPUTS!$C$37:$C$51,0))</f>
        <v>0</v>
      </c>
      <c r="H134" s="174" t="e">
        <f ca="1">INDEX(DATA!$K$40:$Z$64,MATCH($B134,DATA!$C$40:$C$64,0),MATCH($I$109,DATA!K$5:Z$5,0))</f>
        <v>#N/A</v>
      </c>
      <c r="I134" s="93"/>
      <c r="J134" s="175" t="e">
        <f t="shared" ca="1" si="12"/>
        <v>#N/A</v>
      </c>
      <c r="K134" s="91"/>
      <c r="L134" s="130"/>
      <c r="M134" s="130"/>
      <c r="N134" s="130"/>
      <c r="O134" s="130"/>
      <c r="P134" s="130"/>
      <c r="Q134" s="130"/>
      <c r="R134" s="130"/>
      <c r="S134" s="130"/>
      <c r="T134" s="130"/>
      <c r="U134" s="130"/>
    </row>
    <row r="135" spans="1:21" x14ac:dyDescent="0.35">
      <c r="A135" s="130"/>
      <c r="B135" s="89" t="str">
        <f>+INPUTS!C48</f>
        <v>SPARE1</v>
      </c>
      <c r="C135">
        <f>INDEX(INPUTS!$P48:$P60,MATCH(DASHBOARD!B135,INPUTS!$C48:$C60,0))</f>
        <v>0</v>
      </c>
      <c r="E135" s="173">
        <f>INDEX(INPUTS!$S48:$S63,MATCH(DASHBOARD!B135,INPUTS!$C48:$C63,0))</f>
        <v>0</v>
      </c>
      <c r="F135" s="174">
        <f>INDEX(INPUTS!$F$37:$F$51,MATCH(DASHBOARD!B135,INPUTS!$C$37:$C$51,0))</f>
        <v>0</v>
      </c>
      <c r="H135" s="174" t="e">
        <f ca="1">INDEX(DATA!$K$40:$Z$64,MATCH($B135,DATA!$C$40:$C$64,0),MATCH($I$109,DATA!K$5:Z$5,0))</f>
        <v>#N/A</v>
      </c>
      <c r="I135" s="93"/>
      <c r="J135" s="175" t="e">
        <f t="shared" ca="1" si="12"/>
        <v>#N/A</v>
      </c>
      <c r="K135" s="91"/>
      <c r="L135" s="130"/>
      <c r="M135" s="130"/>
      <c r="N135" s="130"/>
      <c r="O135" s="130"/>
      <c r="P135" s="130"/>
      <c r="Q135" s="130"/>
      <c r="R135" s="130"/>
      <c r="S135" s="130"/>
      <c r="T135" s="130"/>
      <c r="U135" s="130"/>
    </row>
    <row r="136" spans="1:21" x14ac:dyDescent="0.35">
      <c r="A136" s="130"/>
      <c r="B136" s="89" t="str">
        <f>+INPUTS!C49</f>
        <v>SPARE2</v>
      </c>
      <c r="C136">
        <f>INDEX(INPUTS!$P49:$P61,MATCH(DASHBOARD!B136,INPUTS!$C49:$C61,0))</f>
        <v>0</v>
      </c>
      <c r="E136" s="173">
        <f>INDEX(INPUTS!$S49:$S64,MATCH(DASHBOARD!B136,INPUTS!$C49:$C64,0))</f>
        <v>0</v>
      </c>
      <c r="F136" s="174">
        <f>INDEX(INPUTS!$F$37:$F$51,MATCH(DASHBOARD!B136,INPUTS!$C$37:$C$51,0))</f>
        <v>0</v>
      </c>
      <c r="G136" s="8"/>
      <c r="H136" s="174" t="e">
        <f ca="1">INDEX(DATA!$K$40:$Z$64,MATCH($B136,DATA!$C$40:$C$64,0),MATCH($I$109,DATA!K$5:Z$5,0))</f>
        <v>#N/A</v>
      </c>
      <c r="I136" s="93"/>
      <c r="J136" s="175" t="e">
        <f t="shared" ca="1" si="12"/>
        <v>#N/A</v>
      </c>
      <c r="K136" s="91"/>
      <c r="L136" s="130"/>
      <c r="M136" s="130"/>
      <c r="N136" s="130"/>
      <c r="O136" s="130"/>
      <c r="P136" s="130"/>
      <c r="Q136" s="130"/>
      <c r="R136" s="130"/>
      <c r="S136" s="130"/>
      <c r="T136" s="130"/>
      <c r="U136" s="130"/>
    </row>
    <row r="137" spans="1:21" x14ac:dyDescent="0.35">
      <c r="A137" s="130"/>
      <c r="B137" s="89" t="str">
        <f>+INPUTS!C50</f>
        <v>SPARE3</v>
      </c>
      <c r="C137">
        <f>INDEX(INPUTS!$P50:$P62,MATCH(DASHBOARD!B137,INPUTS!$C50:$C62,0))</f>
        <v>0</v>
      </c>
      <c r="E137" s="173">
        <f>INDEX(INPUTS!$S50:$S65,MATCH(DASHBOARD!B137,INPUTS!$C50:$C65,0))</f>
        <v>0</v>
      </c>
      <c r="F137" s="174">
        <f>INDEX(INPUTS!$F$37:$F$51,MATCH(DASHBOARD!B137,INPUTS!$C$37:$C$51,0))</f>
        <v>0</v>
      </c>
      <c r="H137" s="174" t="e">
        <f ca="1">INDEX(DATA!$K$40:$Z$64,MATCH($B137,DATA!$C$40:$C$64,0),MATCH($I$109,DATA!K$5:Z$5,0))</f>
        <v>#N/A</v>
      </c>
      <c r="I137" s="93"/>
      <c r="J137" s="175" t="e">
        <f t="shared" ca="1" si="12"/>
        <v>#N/A</v>
      </c>
      <c r="K137" s="91"/>
      <c r="L137" s="130"/>
      <c r="M137" s="130"/>
      <c r="N137" s="130"/>
      <c r="O137" s="130"/>
      <c r="P137" s="130"/>
      <c r="Q137" s="130"/>
      <c r="R137" s="130"/>
      <c r="S137" s="130"/>
      <c r="T137" s="130"/>
      <c r="U137" s="130"/>
    </row>
    <row r="138" spans="1:21" x14ac:dyDescent="0.35">
      <c r="A138" s="130"/>
      <c r="B138" s="89" t="str">
        <f>+INPUTS!C51</f>
        <v>SPARE4</v>
      </c>
      <c r="C138">
        <f>INDEX(INPUTS!$P51:$P63,MATCH(DASHBOARD!B138,INPUTS!$C51:$C63,0))</f>
        <v>0</v>
      </c>
      <c r="E138" s="173">
        <f>INDEX(INPUTS!$S51:$S66,MATCH(DASHBOARD!B138,INPUTS!$C51:$C66,0))</f>
        <v>0</v>
      </c>
      <c r="F138" s="174">
        <f>INDEX(INPUTS!$F$37:$F$51,MATCH(DASHBOARD!B138,INPUTS!$C$37:$C$51,0))</f>
        <v>0</v>
      </c>
      <c r="H138" s="174" t="e">
        <f ca="1">INDEX(DATA!$K$40:$Z$64,MATCH($B138,DATA!$C$40:$C$64,0),MATCH($I$109,DATA!K$5:Z$5,0))</f>
        <v>#N/A</v>
      </c>
      <c r="I138" s="93"/>
      <c r="J138" s="175" t="e">
        <f t="shared" ca="1" si="12"/>
        <v>#N/A</v>
      </c>
      <c r="K138" s="91"/>
      <c r="L138" s="130"/>
      <c r="M138" s="130"/>
      <c r="N138" s="130"/>
      <c r="O138" s="130"/>
      <c r="P138" s="130"/>
      <c r="Q138" s="130"/>
      <c r="R138" s="130"/>
      <c r="S138" s="130"/>
      <c r="T138" s="130"/>
      <c r="U138" s="130"/>
    </row>
    <row r="139" spans="1:21" x14ac:dyDescent="0.35">
      <c r="A139" s="130"/>
      <c r="B139" s="89"/>
      <c r="K139" s="91"/>
      <c r="L139" s="130"/>
      <c r="M139" s="130"/>
      <c r="N139" s="130"/>
      <c r="O139" s="130"/>
      <c r="P139" s="130"/>
      <c r="Q139" s="130"/>
      <c r="R139" s="130"/>
      <c r="S139" s="130"/>
      <c r="T139" s="130"/>
      <c r="U139" s="130"/>
    </row>
    <row r="140" spans="1:21" ht="16" thickBot="1" x14ac:dyDescent="0.4">
      <c r="A140" s="130"/>
      <c r="B140" s="94"/>
      <c r="C140" s="3"/>
      <c r="D140" s="3"/>
      <c r="E140" s="3"/>
      <c r="F140" s="95" t="e">
        <f t="shared" ref="F140:J140" si="13">SUM(F112:F138)</f>
        <v>#N/A</v>
      </c>
      <c r="G140" s="95">
        <f t="shared" si="13"/>
        <v>0</v>
      </c>
      <c r="H140" s="95" t="e">
        <f t="shared" ca="1" si="13"/>
        <v>#N/A</v>
      </c>
      <c r="I140" s="3"/>
      <c r="J140" s="95" t="e">
        <f t="shared" ca="1" si="13"/>
        <v>#N/A</v>
      </c>
      <c r="K140" s="96"/>
      <c r="L140" s="130"/>
      <c r="M140" s="130"/>
      <c r="N140" s="130"/>
      <c r="O140" s="130"/>
      <c r="P140" s="130"/>
      <c r="Q140" s="130"/>
      <c r="R140" s="130"/>
      <c r="S140" s="130"/>
      <c r="T140" s="130"/>
      <c r="U140" s="130"/>
    </row>
    <row r="141" spans="1:21" x14ac:dyDescent="0.35">
      <c r="A141" s="130"/>
      <c r="B141" s="130"/>
      <c r="C141" s="130"/>
      <c r="D141" s="130"/>
      <c r="E141" s="130"/>
      <c r="F141" s="130"/>
      <c r="G141" s="130"/>
      <c r="H141" s="130"/>
      <c r="I141" s="130"/>
      <c r="J141" s="130"/>
      <c r="K141" s="130"/>
      <c r="L141" s="130"/>
      <c r="M141" s="130"/>
      <c r="N141" s="130"/>
      <c r="O141" s="130"/>
      <c r="P141" s="130"/>
      <c r="Q141" s="130"/>
      <c r="R141" s="130"/>
      <c r="S141" s="130"/>
      <c r="T141" s="130"/>
      <c r="U141" s="130"/>
    </row>
  </sheetData>
  <sheetProtection sheet="1" selectLockedCells="1"/>
  <conditionalFormatting sqref="E112:E121">
    <cfRule type="timePeriod" dxfId="120" priority="3" timePeriod="thisMonth">
      <formula>AND(MONTH(E112)=MONTH(TODAY()),YEAR(E112)=YEAR(TODAY()))</formula>
    </cfRule>
    <cfRule type="timePeriod" dxfId="119" priority="6" timePeriod="thisMonth">
      <formula>AND(MONTH(E112)=MONTH(TODAY()),YEAR(E112)=YEAR(TODAY()))</formula>
    </cfRule>
  </conditionalFormatting>
  <conditionalFormatting sqref="E124:E138">
    <cfRule type="timePeriod" dxfId="118" priority="1" timePeriod="thisMonth">
      <formula>AND(MONTH(E124)=MONTH(TODAY()),YEAR(E124)=YEAR(TODAY()))</formula>
    </cfRule>
    <cfRule type="timePeriod" dxfId="117" priority="2" timePeriod="yesterday">
      <formula>FLOOR(E124,1)=TODAY()-1</formula>
    </cfRule>
    <cfRule type="timePeriod" dxfId="116" priority="4" timePeriod="thisMonth">
      <formula>AND(MONTH(E124)=MONTH(TODAY()),YEAR(E124)=YEAR(TODAY()))</formula>
    </cfRule>
  </conditionalFormatting>
  <dataValidations count="1">
    <dataValidation type="list" allowBlank="1" showInputMessage="1" showErrorMessage="1" sqref="I75 I41" xr:uid="{00000000-0002-0000-0100-000000000000}">
      <formula1>Actual_Dates</formula1>
    </dataValidation>
  </dataValidations>
  <pageMargins left="0.70866141732283472" right="0.70866141732283472" top="0.74803149606299213" bottom="0.74803149606299213" header="0.31496062992125984" footer="0.31496062992125984"/>
  <pageSetup paperSize="8" scale="37" orientation="portrait" r:id="rId1"/>
  <headerFooter>
    <oddFooter>&amp;C&amp;F&amp;R&amp;D</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B050"/>
    <pageSetUpPr fitToPage="1"/>
  </sheetPr>
  <dimension ref="A1:X67"/>
  <sheetViews>
    <sheetView showGridLines="0" view="pageBreakPreview" topLeftCell="A20" zoomScale="70" zoomScaleNormal="70" zoomScaleSheetLayoutView="70" zoomScalePageLayoutView="70" workbookViewId="0">
      <selection sqref="A1:XFD1048576"/>
    </sheetView>
  </sheetViews>
  <sheetFormatPr defaultColWidth="11.07421875" defaultRowHeight="15.5" x14ac:dyDescent="0.35"/>
  <cols>
    <col min="1" max="1" width="1.53515625" customWidth="1"/>
    <col min="2" max="2" width="2.07421875" customWidth="1"/>
    <col min="3" max="3" width="1.69140625" customWidth="1"/>
    <col min="4" max="4" width="34.53515625" customWidth="1"/>
    <col min="5" max="5" width="20.765625" customWidth="1"/>
    <col min="6" max="6" width="21.69140625" customWidth="1"/>
    <col min="7" max="7" width="7.69140625" customWidth="1"/>
    <col min="8" max="8" width="23.07421875" customWidth="1"/>
    <col min="9" max="9" width="4.765625" customWidth="1"/>
    <col min="10" max="10" width="11.765625" customWidth="1"/>
    <col min="11" max="11" width="5.765625" customWidth="1"/>
    <col min="12" max="12" width="10" customWidth="1"/>
    <col min="13" max="13" width="6.84375" customWidth="1"/>
    <col min="14" max="14" width="23.3046875" customWidth="1"/>
    <col min="15" max="15" width="7.07421875" customWidth="1"/>
    <col min="16" max="16" width="23.07421875" style="21" customWidth="1"/>
    <col min="17" max="17" width="6.4609375" customWidth="1"/>
    <col min="18" max="19" width="17.3046875" customWidth="1"/>
    <col min="20" max="20" width="13" customWidth="1"/>
    <col min="21" max="21" width="4.69140625" customWidth="1"/>
    <col min="22" max="25" width="13" customWidth="1"/>
    <col min="26" max="26" width="11.4609375" customWidth="1"/>
  </cols>
  <sheetData>
    <row r="1" spans="1:21" ht="11.25" customHeight="1" x14ac:dyDescent="0.6">
      <c r="A1" s="98"/>
      <c r="B1" s="98"/>
      <c r="C1" s="98"/>
      <c r="D1" s="99"/>
      <c r="E1" s="99"/>
      <c r="F1" s="99"/>
      <c r="G1" s="98"/>
      <c r="H1" s="98"/>
      <c r="I1" s="98"/>
      <c r="J1" s="98"/>
      <c r="K1" s="98"/>
      <c r="L1" s="98"/>
      <c r="M1" s="98"/>
      <c r="N1" s="98"/>
      <c r="O1" s="98"/>
      <c r="P1" s="100"/>
      <c r="Q1" s="98"/>
      <c r="R1" s="98"/>
      <c r="S1" s="98"/>
      <c r="T1" s="98"/>
      <c r="U1" s="98"/>
    </row>
    <row r="2" spans="1:21" ht="44.15" customHeight="1" x14ac:dyDescent="0.6">
      <c r="A2" s="98"/>
      <c r="B2" s="356" t="s">
        <v>51</v>
      </c>
      <c r="C2" s="356"/>
      <c r="D2" s="357"/>
      <c r="E2" s="350" t="s">
        <v>52</v>
      </c>
      <c r="F2" s="350"/>
      <c r="G2" s="350"/>
      <c r="H2" s="350"/>
      <c r="I2" s="350"/>
      <c r="J2" s="350"/>
      <c r="K2" s="350"/>
      <c r="L2" s="350"/>
      <c r="M2" s="350"/>
      <c r="N2" s="350"/>
      <c r="O2" s="350"/>
      <c r="P2" s="350"/>
      <c r="Q2" s="350"/>
      <c r="R2" s="350"/>
      <c r="S2" s="350"/>
      <c r="T2" s="350"/>
      <c r="U2" s="98"/>
    </row>
    <row r="3" spans="1:21" ht="6" customHeight="1" x14ac:dyDescent="0.6">
      <c r="A3" s="98"/>
      <c r="B3" s="191"/>
      <c r="C3" s="191"/>
      <c r="D3" s="191"/>
      <c r="E3" s="191"/>
      <c r="F3" s="191"/>
      <c r="G3" s="191"/>
      <c r="H3" s="191"/>
      <c r="I3" s="191"/>
      <c r="J3" s="191"/>
      <c r="K3" s="191"/>
      <c r="L3" s="191"/>
      <c r="M3" s="191"/>
      <c r="N3" s="191"/>
      <c r="O3" s="191"/>
      <c r="P3" s="191"/>
      <c r="Q3" s="191"/>
      <c r="R3" s="191"/>
      <c r="S3" s="191"/>
      <c r="T3" s="191"/>
      <c r="U3" s="192"/>
    </row>
    <row r="4" spans="1:21" ht="22.5" customHeight="1" x14ac:dyDescent="0.6">
      <c r="A4" s="98"/>
      <c r="B4" s="116" t="s">
        <v>53</v>
      </c>
      <c r="C4" s="116"/>
      <c r="D4" s="116"/>
      <c r="E4" s="72">
        <f ca="1">TODAY()</f>
        <v>46014</v>
      </c>
      <c r="F4" s="99"/>
      <c r="G4" s="98"/>
      <c r="H4" s="98"/>
      <c r="I4" s="98"/>
      <c r="J4" s="98"/>
      <c r="K4" s="98"/>
      <c r="L4" s="98"/>
      <c r="M4" s="98"/>
      <c r="N4" s="98"/>
      <c r="O4" s="98"/>
      <c r="P4" s="100"/>
      <c r="Q4" s="98"/>
      <c r="R4" s="98"/>
      <c r="S4" s="98"/>
      <c r="T4" s="98"/>
      <c r="U4" s="98"/>
    </row>
    <row r="5" spans="1:21" ht="9.75" customHeight="1" x14ac:dyDescent="0.35">
      <c r="A5" s="98"/>
      <c r="B5" s="128"/>
      <c r="C5" s="128"/>
      <c r="D5" s="128"/>
      <c r="E5" s="128"/>
      <c r="F5" s="128"/>
      <c r="G5" s="98"/>
      <c r="H5" s="98"/>
      <c r="I5" s="98"/>
      <c r="J5" s="98"/>
      <c r="K5" s="98"/>
      <c r="L5" s="98"/>
      <c r="M5" s="98"/>
      <c r="N5" s="98"/>
      <c r="O5" s="98"/>
      <c r="P5" s="100"/>
      <c r="Q5" s="98"/>
      <c r="R5" s="98"/>
      <c r="S5" s="98"/>
      <c r="T5" s="98"/>
      <c r="U5" s="98"/>
    </row>
    <row r="6" spans="1:21" ht="19.5" customHeight="1" x14ac:dyDescent="0.4">
      <c r="A6" s="98"/>
      <c r="B6" s="178" t="s">
        <v>54</v>
      </c>
      <c r="C6" s="178"/>
      <c r="D6" s="178"/>
      <c r="E6" s="178"/>
      <c r="F6" s="179"/>
      <c r="G6" s="180"/>
      <c r="H6" s="180"/>
      <c r="I6" s="180"/>
      <c r="J6" s="180"/>
      <c r="K6" s="180"/>
      <c r="L6" s="180"/>
      <c r="M6" s="180"/>
      <c r="N6" s="180"/>
      <c r="O6" s="180"/>
      <c r="P6" s="181"/>
      <c r="Q6" s="180"/>
      <c r="R6" s="182"/>
      <c r="S6" s="182"/>
      <c r="T6" s="182"/>
      <c r="U6" s="98"/>
    </row>
    <row r="7" spans="1:21" ht="19.5" customHeight="1" x14ac:dyDescent="0.4">
      <c r="A7" s="98"/>
      <c r="B7" s="98"/>
      <c r="C7" s="110" t="s">
        <v>55</v>
      </c>
      <c r="D7" s="114"/>
      <c r="E7" s="109"/>
      <c r="F7" s="110"/>
      <c r="G7" s="111"/>
      <c r="H7" s="111"/>
      <c r="I7" s="111"/>
      <c r="J7" s="111"/>
      <c r="K7" s="111"/>
      <c r="L7" s="111"/>
      <c r="M7" s="111"/>
      <c r="N7" s="111"/>
      <c r="O7" s="111"/>
      <c r="P7" s="112"/>
      <c r="Q7" s="111"/>
      <c r="R7" s="113"/>
      <c r="S7" s="113"/>
      <c r="T7" s="113"/>
      <c r="U7" s="98"/>
    </row>
    <row r="8" spans="1:21" ht="19.5" customHeight="1" x14ac:dyDescent="0.4">
      <c r="A8" s="98"/>
      <c r="B8" s="98"/>
      <c r="C8" s="115"/>
      <c r="D8" s="116" t="s">
        <v>56</v>
      </c>
      <c r="E8" s="103"/>
      <c r="F8" s="106"/>
      <c r="G8" s="106"/>
      <c r="H8" s="106"/>
      <c r="I8" s="106"/>
      <c r="J8" s="106"/>
      <c r="K8" s="106"/>
      <c r="L8" s="106"/>
      <c r="M8" s="106"/>
      <c r="N8" s="106"/>
      <c r="O8" s="106"/>
      <c r="P8" s="63"/>
      <c r="Q8" s="106"/>
      <c r="R8" s="103"/>
      <c r="S8" s="103"/>
      <c r="T8" s="98"/>
      <c r="U8" s="98"/>
    </row>
    <row r="9" spans="1:21" ht="19.5" customHeight="1" x14ac:dyDescent="0.4">
      <c r="A9" s="98"/>
      <c r="B9" s="98"/>
      <c r="C9" s="115"/>
      <c r="D9" s="116" t="s">
        <v>57</v>
      </c>
      <c r="E9" s="103"/>
      <c r="F9" s="106"/>
      <c r="G9" s="106"/>
      <c r="H9" s="106"/>
      <c r="I9" s="106"/>
      <c r="J9" s="106"/>
      <c r="K9" s="106"/>
      <c r="L9" s="106"/>
      <c r="M9" s="106"/>
      <c r="N9" s="106"/>
      <c r="O9" s="106"/>
      <c r="P9" s="129"/>
      <c r="Q9" s="106"/>
      <c r="R9" s="103"/>
      <c r="S9" s="103"/>
      <c r="T9" s="98"/>
      <c r="U9" s="98"/>
    </row>
    <row r="10" spans="1:21" ht="19.5" customHeight="1" x14ac:dyDescent="0.4">
      <c r="A10" s="98"/>
      <c r="B10" s="98"/>
      <c r="C10" s="115"/>
      <c r="D10" s="116" t="s">
        <v>58</v>
      </c>
      <c r="E10" s="103"/>
      <c r="F10" s="106"/>
      <c r="G10" s="106"/>
      <c r="H10" s="106"/>
      <c r="I10" s="106"/>
      <c r="J10" s="106"/>
      <c r="K10" s="106"/>
      <c r="L10" s="106"/>
      <c r="M10" s="106"/>
      <c r="N10" s="106"/>
      <c r="O10" s="106"/>
      <c r="P10" s="57" t="e">
        <f>(DATE(P8,INDEX(VALIDATION!$R$4:$R$15,MATCH(P9,INDEX(VALIDATION!$C$4:$C$15,),0)),1))</f>
        <v>#N/A</v>
      </c>
      <c r="Q10" s="106"/>
      <c r="R10" s="103"/>
      <c r="S10" s="103"/>
      <c r="T10" s="98"/>
      <c r="U10" s="98"/>
    </row>
    <row r="11" spans="1:21" ht="19.5" customHeight="1" x14ac:dyDescent="0.4">
      <c r="A11" s="98"/>
      <c r="B11" s="98"/>
      <c r="C11" s="98"/>
      <c r="D11" s="104"/>
      <c r="E11" s="104"/>
      <c r="F11" s="105"/>
      <c r="G11" s="106"/>
      <c r="H11" s="106"/>
      <c r="I11" s="106"/>
      <c r="J11" s="106"/>
      <c r="K11" s="106"/>
      <c r="L11" s="106"/>
      <c r="M11" s="106"/>
      <c r="N11" s="106"/>
      <c r="O11" s="106"/>
      <c r="P11" s="107"/>
      <c r="Q11" s="106"/>
      <c r="R11" s="103"/>
      <c r="S11" s="103"/>
      <c r="T11" s="98"/>
      <c r="U11" s="98"/>
    </row>
    <row r="12" spans="1:21" ht="19.5" customHeight="1" x14ac:dyDescent="0.4">
      <c r="A12" s="98"/>
      <c r="B12" s="82"/>
      <c r="C12" s="183" t="s">
        <v>59</v>
      </c>
      <c r="D12" s="184"/>
      <c r="E12" s="184"/>
      <c r="F12" s="185"/>
      <c r="G12" s="186"/>
      <c r="H12" s="186"/>
      <c r="I12" s="186"/>
      <c r="J12" s="186"/>
      <c r="K12" s="186"/>
      <c r="L12" s="186"/>
      <c r="M12" s="186"/>
      <c r="N12" s="186"/>
      <c r="O12" s="186"/>
      <c r="P12" s="187"/>
      <c r="Q12" s="186"/>
      <c r="R12" s="188"/>
      <c r="S12" s="188"/>
      <c r="T12" s="188"/>
      <c r="U12" s="98"/>
    </row>
    <row r="13" spans="1:21" ht="19.5" customHeight="1" x14ac:dyDescent="0.4">
      <c r="A13" s="98"/>
      <c r="B13" s="98"/>
      <c r="C13" s="98"/>
      <c r="D13" s="116" t="s">
        <v>60</v>
      </c>
      <c r="E13" s="116"/>
      <c r="F13" s="105"/>
      <c r="G13" s="117"/>
      <c r="H13" s="117"/>
      <c r="I13" s="117"/>
      <c r="J13" s="117"/>
      <c r="K13" s="117"/>
      <c r="L13" s="117"/>
      <c r="M13" s="117"/>
      <c r="N13" s="117"/>
      <c r="O13" s="117"/>
      <c r="P13" s="88"/>
      <c r="Q13" s="98"/>
      <c r="R13" s="98"/>
      <c r="S13" s="98"/>
      <c r="T13" s="98"/>
      <c r="U13" s="98"/>
    </row>
    <row r="14" spans="1:21" ht="19.5" customHeight="1" x14ac:dyDescent="0.4">
      <c r="A14" s="98"/>
      <c r="B14" s="98"/>
      <c r="C14" s="98"/>
      <c r="D14" s="116" t="s">
        <v>61</v>
      </c>
      <c r="E14" s="116"/>
      <c r="F14" s="105"/>
      <c r="G14" s="117"/>
      <c r="H14" s="117"/>
      <c r="I14" s="117"/>
      <c r="J14" s="117"/>
      <c r="K14" s="117"/>
      <c r="L14" s="117"/>
      <c r="M14" s="117"/>
      <c r="N14" s="117"/>
      <c r="O14" s="117"/>
      <c r="P14" s="23">
        <f>SUM(P31,H37,H38,H39,H40,H41,H42,H43,H44,H45,H46,H47)</f>
        <v>0</v>
      </c>
      <c r="Q14" s="98"/>
      <c r="R14" s="98"/>
      <c r="S14" s="98"/>
      <c r="T14" s="98"/>
      <c r="U14" s="98"/>
    </row>
    <row r="15" spans="1:21" ht="19.5" customHeight="1" x14ac:dyDescent="0.4">
      <c r="A15" s="98"/>
      <c r="B15" s="98"/>
      <c r="C15" s="98"/>
      <c r="D15" s="116" t="s">
        <v>62</v>
      </c>
      <c r="E15" s="116"/>
      <c r="F15" s="105"/>
      <c r="G15" s="117"/>
      <c r="H15" s="117"/>
      <c r="I15" s="117"/>
      <c r="J15" s="117"/>
      <c r="K15" s="117"/>
      <c r="L15" s="117"/>
      <c r="M15" s="117"/>
      <c r="N15" s="117"/>
      <c r="O15" s="117"/>
      <c r="P15" s="74">
        <f>+P65</f>
        <v>0</v>
      </c>
      <c r="Q15" s="98"/>
      <c r="R15" s="98"/>
      <c r="S15" s="98"/>
      <c r="T15" s="98"/>
      <c r="U15" s="98"/>
    </row>
    <row r="16" spans="1:21" ht="19.5" customHeight="1" thickBot="1" x14ac:dyDescent="0.65">
      <c r="A16" s="98"/>
      <c r="B16" s="115"/>
      <c r="C16" s="115"/>
      <c r="D16" s="123" t="s">
        <v>63</v>
      </c>
      <c r="E16" s="124"/>
      <c r="F16" s="124"/>
      <c r="G16" s="125"/>
      <c r="H16" s="125"/>
      <c r="I16" s="125"/>
      <c r="J16" s="125"/>
      <c r="K16" s="125"/>
      <c r="L16" s="125"/>
      <c r="M16" s="125"/>
      <c r="N16" s="125"/>
      <c r="O16" s="125"/>
      <c r="P16" s="75">
        <f>SUM(H37:H52,P57:P61,P65,P31)</f>
        <v>0</v>
      </c>
      <c r="Q16" s="98"/>
      <c r="R16" s="98"/>
      <c r="S16" s="98"/>
      <c r="T16" s="98"/>
      <c r="U16" s="98"/>
    </row>
    <row r="17" spans="1:21" ht="19.5" customHeight="1" thickTop="1" x14ac:dyDescent="0.35">
      <c r="A17" s="98"/>
      <c r="B17" s="98"/>
      <c r="C17" s="98"/>
      <c r="D17" s="98"/>
      <c r="E17" s="98"/>
      <c r="F17" s="98"/>
      <c r="G17" s="98"/>
      <c r="H17" s="98"/>
      <c r="I17" s="98"/>
      <c r="J17" s="98"/>
      <c r="K17" s="98"/>
      <c r="L17" s="98"/>
      <c r="M17" s="98"/>
      <c r="N17" s="98"/>
      <c r="O17" s="98"/>
      <c r="P17" s="98"/>
      <c r="Q17" s="98"/>
      <c r="R17" s="98"/>
      <c r="S17" s="98"/>
      <c r="T17" s="98"/>
      <c r="U17" s="98"/>
    </row>
    <row r="18" spans="1:21" ht="19.5" customHeight="1" x14ac:dyDescent="0.4">
      <c r="A18" s="98"/>
      <c r="B18" s="178" t="s">
        <v>64</v>
      </c>
      <c r="C18" s="178"/>
      <c r="D18" s="178"/>
      <c r="E18" s="178"/>
      <c r="F18" s="179"/>
      <c r="G18" s="180"/>
      <c r="H18" s="180"/>
      <c r="I18" s="180"/>
      <c r="J18" s="353" t="s">
        <v>65</v>
      </c>
      <c r="K18" s="354"/>
      <c r="L18" s="355"/>
      <c r="M18" s="180"/>
      <c r="N18" s="180"/>
      <c r="O18" s="180"/>
      <c r="P18" s="181"/>
      <c r="Q18" s="180"/>
      <c r="R18" s="182"/>
      <c r="S18" s="182"/>
      <c r="T18" s="182"/>
      <c r="U18" s="98"/>
    </row>
    <row r="19" spans="1:21" ht="19.5" customHeight="1" x14ac:dyDescent="0.35">
      <c r="A19" s="98"/>
      <c r="B19" s="98"/>
      <c r="C19" s="98"/>
      <c r="D19" s="98"/>
      <c r="E19" s="98"/>
      <c r="F19" s="98"/>
      <c r="G19" s="98"/>
      <c r="H19" s="98"/>
      <c r="I19" s="98"/>
      <c r="J19" s="98"/>
      <c r="K19" s="98"/>
      <c r="L19" s="98"/>
      <c r="M19" s="98"/>
      <c r="N19" s="98"/>
      <c r="O19" s="98"/>
      <c r="P19" s="98"/>
      <c r="Q19" s="98"/>
      <c r="R19" s="98"/>
      <c r="S19" s="98"/>
      <c r="T19" s="98"/>
      <c r="U19" s="98"/>
    </row>
    <row r="20" spans="1:21" ht="19.5" customHeight="1" x14ac:dyDescent="0.4">
      <c r="A20" s="98"/>
      <c r="B20" s="98"/>
      <c r="C20" s="110" t="s">
        <v>66</v>
      </c>
      <c r="D20" s="114"/>
      <c r="E20" s="110" t="s">
        <v>67</v>
      </c>
      <c r="F20" s="110" t="s">
        <v>68</v>
      </c>
      <c r="G20" s="98"/>
      <c r="H20" s="119" t="s">
        <v>69</v>
      </c>
      <c r="I20" s="98"/>
      <c r="J20" s="119" t="s">
        <v>70</v>
      </c>
      <c r="K20" s="119" t="s">
        <v>71</v>
      </c>
      <c r="L20" s="119" t="s">
        <v>72</v>
      </c>
      <c r="M20" s="118" t="s">
        <v>73</v>
      </c>
      <c r="N20" s="119" t="s">
        <v>74</v>
      </c>
      <c r="O20" s="117"/>
      <c r="P20" s="120" t="s">
        <v>75</v>
      </c>
      <c r="Q20" s="98"/>
      <c r="R20" s="121" t="s">
        <v>76</v>
      </c>
      <c r="S20" s="121" t="s">
        <v>46</v>
      </c>
      <c r="T20" s="115"/>
      <c r="U20" s="98"/>
    </row>
    <row r="21" spans="1:21" ht="19.5" customHeight="1" x14ac:dyDescent="0.4">
      <c r="A21" s="98"/>
      <c r="B21" s="98"/>
      <c r="C21" s="98"/>
      <c r="D21" s="83" t="s">
        <v>77</v>
      </c>
      <c r="E21" s="77"/>
      <c r="F21" s="78" t="s">
        <v>78</v>
      </c>
      <c r="G21" s="98"/>
      <c r="H21" s="63"/>
      <c r="I21" s="98"/>
      <c r="J21" s="63"/>
      <c r="K21" s="63"/>
      <c r="L21" s="63"/>
      <c r="M21" s="64"/>
      <c r="N21" s="66"/>
      <c r="O21" s="117"/>
      <c r="P21" s="66"/>
      <c r="Q21" s="98"/>
      <c r="R21" s="84"/>
      <c r="S21" s="84"/>
      <c r="T21" s="115"/>
      <c r="U21" s="98"/>
    </row>
    <row r="22" spans="1:21" ht="19.5" customHeight="1" x14ac:dyDescent="0.4">
      <c r="A22" s="98"/>
      <c r="B22" s="98"/>
      <c r="C22" s="98"/>
      <c r="D22" s="83"/>
      <c r="E22" s="77"/>
      <c r="F22" s="78"/>
      <c r="G22" s="98"/>
      <c r="H22" s="63"/>
      <c r="I22" s="98"/>
      <c r="J22" s="63"/>
      <c r="K22" s="63"/>
      <c r="L22" s="63"/>
      <c r="M22" s="64"/>
      <c r="N22" s="66"/>
      <c r="O22" s="117"/>
      <c r="P22" s="66"/>
      <c r="Q22" s="98"/>
      <c r="R22" s="84"/>
      <c r="S22" s="84"/>
      <c r="T22" s="115"/>
      <c r="U22" s="98"/>
    </row>
    <row r="23" spans="1:21" ht="19.5" customHeight="1" x14ac:dyDescent="0.4">
      <c r="A23" s="98"/>
      <c r="B23" s="98"/>
      <c r="C23" s="98"/>
      <c r="D23" s="83"/>
      <c r="E23" s="77"/>
      <c r="F23" s="78"/>
      <c r="G23" s="98"/>
      <c r="H23" s="63"/>
      <c r="I23" s="98"/>
      <c r="J23" s="63"/>
      <c r="K23" s="63"/>
      <c r="L23" s="63"/>
      <c r="M23" s="64"/>
      <c r="N23" s="66"/>
      <c r="O23" s="117"/>
      <c r="P23" s="66"/>
      <c r="Q23" s="98"/>
      <c r="R23" s="84"/>
      <c r="S23" s="84"/>
      <c r="T23" s="115"/>
      <c r="U23" s="98"/>
    </row>
    <row r="24" spans="1:21" ht="19.5" customHeight="1" x14ac:dyDescent="0.4">
      <c r="A24" s="98"/>
      <c r="B24" s="98"/>
      <c r="C24" s="98"/>
      <c r="D24" s="83"/>
      <c r="E24" s="77"/>
      <c r="F24" s="78"/>
      <c r="G24" s="98"/>
      <c r="H24" s="63"/>
      <c r="I24" s="98"/>
      <c r="J24" s="63"/>
      <c r="K24" s="63"/>
      <c r="L24" s="63"/>
      <c r="M24" s="64"/>
      <c r="N24" s="66"/>
      <c r="O24" s="117"/>
      <c r="P24" s="66"/>
      <c r="Q24" s="98"/>
      <c r="R24" s="84"/>
      <c r="S24" s="84"/>
      <c r="T24" s="115"/>
      <c r="U24" s="98"/>
    </row>
    <row r="25" spans="1:21" ht="19.5" customHeight="1" x14ac:dyDescent="0.4">
      <c r="A25" s="98"/>
      <c r="B25" s="98"/>
      <c r="C25" s="98"/>
      <c r="D25" s="83"/>
      <c r="E25" s="77"/>
      <c r="F25" s="78"/>
      <c r="G25" s="98"/>
      <c r="H25" s="63"/>
      <c r="I25" s="98"/>
      <c r="J25" s="63"/>
      <c r="K25" s="63"/>
      <c r="L25" s="63"/>
      <c r="M25" s="64"/>
      <c r="N25" s="67"/>
      <c r="O25" s="117"/>
      <c r="P25" s="67"/>
      <c r="Q25" s="98"/>
      <c r="R25" s="84"/>
      <c r="S25" s="84"/>
      <c r="T25" s="115"/>
      <c r="U25" s="98"/>
    </row>
    <row r="26" spans="1:21" ht="19.5" customHeight="1" x14ac:dyDescent="0.4">
      <c r="A26" s="98"/>
      <c r="B26" s="98"/>
      <c r="C26" s="98"/>
      <c r="D26" s="83"/>
      <c r="E26" s="77"/>
      <c r="F26" s="78"/>
      <c r="G26" s="98"/>
      <c r="H26" s="63"/>
      <c r="I26" s="98"/>
      <c r="J26" s="63"/>
      <c r="K26" s="63"/>
      <c r="L26" s="63"/>
      <c r="M26" s="64"/>
      <c r="N26" s="66"/>
      <c r="O26" s="117"/>
      <c r="P26" s="66"/>
      <c r="Q26" s="98"/>
      <c r="R26" s="84"/>
      <c r="S26" s="84"/>
      <c r="T26" s="115"/>
      <c r="U26" s="98"/>
    </row>
    <row r="27" spans="1:21" ht="19.5" customHeight="1" x14ac:dyDescent="0.4">
      <c r="A27" s="98"/>
      <c r="B27" s="98"/>
      <c r="C27" s="98"/>
      <c r="D27" s="83"/>
      <c r="E27" s="77"/>
      <c r="F27" s="78"/>
      <c r="G27" s="98"/>
      <c r="H27" s="63"/>
      <c r="I27" s="98"/>
      <c r="J27" s="65"/>
      <c r="K27" s="65"/>
      <c r="L27" s="65"/>
      <c r="M27" s="64"/>
      <c r="N27" s="67"/>
      <c r="O27" s="117"/>
      <c r="P27" s="67"/>
      <c r="Q27" s="98"/>
      <c r="R27" s="84"/>
      <c r="S27" s="84"/>
      <c r="T27" s="115"/>
      <c r="U27" s="98"/>
    </row>
    <row r="28" spans="1:21" ht="19.5" customHeight="1" x14ac:dyDescent="0.4">
      <c r="A28" s="98"/>
      <c r="B28" s="98"/>
      <c r="C28" s="98"/>
      <c r="D28" s="83"/>
      <c r="E28" s="77"/>
      <c r="F28" s="78"/>
      <c r="G28" s="98"/>
      <c r="H28" s="63"/>
      <c r="I28" s="98"/>
      <c r="J28" s="65"/>
      <c r="K28" s="65"/>
      <c r="L28" s="65"/>
      <c r="M28" s="64"/>
      <c r="N28" s="67"/>
      <c r="O28" s="117"/>
      <c r="P28" s="67"/>
      <c r="Q28" s="98"/>
      <c r="R28" s="84"/>
      <c r="S28" s="84"/>
      <c r="T28" s="115"/>
      <c r="U28" s="98"/>
    </row>
    <row r="29" spans="1:21" ht="19.5" customHeight="1" x14ac:dyDescent="0.4">
      <c r="A29" s="98"/>
      <c r="B29" s="98"/>
      <c r="C29" s="98"/>
      <c r="D29" s="83"/>
      <c r="E29" s="77"/>
      <c r="F29" s="78"/>
      <c r="G29" s="98"/>
      <c r="H29" s="63"/>
      <c r="I29" s="98"/>
      <c r="J29" s="65"/>
      <c r="K29" s="65"/>
      <c r="L29" s="65"/>
      <c r="M29" s="64"/>
      <c r="N29" s="67"/>
      <c r="O29" s="117"/>
      <c r="P29" s="67"/>
      <c r="Q29" s="98"/>
      <c r="R29" s="84"/>
      <c r="S29" s="84"/>
      <c r="T29" s="115"/>
      <c r="U29" s="98"/>
    </row>
    <row r="30" spans="1:21" ht="19.5" customHeight="1" x14ac:dyDescent="0.4">
      <c r="A30" s="98"/>
      <c r="B30" s="98"/>
      <c r="C30" s="98"/>
      <c r="D30" s="83"/>
      <c r="E30" s="77"/>
      <c r="F30" s="78"/>
      <c r="G30" s="98"/>
      <c r="H30" s="63"/>
      <c r="I30" s="98"/>
      <c r="J30" s="65"/>
      <c r="K30" s="65"/>
      <c r="L30" s="65"/>
      <c r="M30" s="64"/>
      <c r="N30" s="67"/>
      <c r="O30" s="117"/>
      <c r="P30" s="67"/>
      <c r="Q30" s="98"/>
      <c r="R30" s="84"/>
      <c r="S30" s="84"/>
      <c r="T30" s="115"/>
      <c r="U30" s="98"/>
    </row>
    <row r="31" spans="1:21" ht="19.5" customHeight="1" x14ac:dyDescent="0.4">
      <c r="A31" s="98"/>
      <c r="B31" s="98"/>
      <c r="C31" s="122"/>
      <c r="D31" s="122"/>
      <c r="E31" s="122"/>
      <c r="F31" s="122"/>
      <c r="G31" s="122"/>
      <c r="H31" s="122"/>
      <c r="I31" s="98"/>
      <c r="J31" s="122"/>
      <c r="K31" s="122"/>
      <c r="L31" s="122"/>
      <c r="M31" s="122"/>
      <c r="N31" s="20">
        <f>SUM(N21:N30)</f>
        <v>0</v>
      </c>
      <c r="O31" s="117"/>
      <c r="P31" s="24">
        <f>SUM(P21:P30)</f>
        <v>0</v>
      </c>
      <c r="Q31" s="98"/>
      <c r="R31" s="98"/>
      <c r="S31" s="98"/>
      <c r="T31" s="98"/>
      <c r="U31" s="98"/>
    </row>
    <row r="32" spans="1:21" ht="19.5" customHeight="1" x14ac:dyDescent="0.4">
      <c r="A32" s="98"/>
      <c r="B32" s="178" t="s">
        <v>79</v>
      </c>
      <c r="C32" s="178"/>
      <c r="D32" s="178"/>
      <c r="E32" s="178"/>
      <c r="F32" s="179"/>
      <c r="G32" s="180"/>
      <c r="H32" s="180"/>
      <c r="I32" s="180"/>
      <c r="J32" s="180"/>
      <c r="K32" s="180"/>
      <c r="L32" s="180"/>
      <c r="M32" s="180"/>
      <c r="N32" s="180"/>
      <c r="O32" s="180"/>
      <c r="P32" s="181"/>
      <c r="Q32" s="180"/>
      <c r="R32" s="180"/>
      <c r="S32" s="180"/>
      <c r="T32" s="82"/>
      <c r="U32" s="98"/>
    </row>
    <row r="33" spans="1:24" ht="19.5" customHeight="1" x14ac:dyDescent="0.35">
      <c r="A33" s="98"/>
      <c r="B33" s="98"/>
      <c r="C33" s="98"/>
      <c r="D33" s="98"/>
      <c r="E33" s="98"/>
      <c r="F33" s="98"/>
      <c r="G33" s="98"/>
      <c r="H33" s="98"/>
      <c r="I33" s="98"/>
      <c r="J33" s="98"/>
      <c r="K33" s="98"/>
      <c r="L33" s="98"/>
      <c r="M33" s="98"/>
      <c r="N33" s="98"/>
      <c r="O33" s="98"/>
      <c r="P33" s="98"/>
      <c r="Q33" s="98"/>
      <c r="R33" s="98"/>
      <c r="S33" s="98"/>
      <c r="T33" s="98"/>
      <c r="U33" s="98"/>
    </row>
    <row r="34" spans="1:24" ht="20" x14ac:dyDescent="0.4">
      <c r="A34" s="98"/>
      <c r="B34" s="178" t="s">
        <v>80</v>
      </c>
      <c r="C34" s="178"/>
      <c r="D34" s="178"/>
      <c r="E34" s="178"/>
      <c r="F34" s="179"/>
      <c r="G34" s="180"/>
      <c r="H34" s="180"/>
      <c r="I34" s="180"/>
      <c r="J34" s="180"/>
      <c r="K34" s="180"/>
      <c r="L34" s="180"/>
      <c r="M34" s="180"/>
      <c r="N34" s="180"/>
      <c r="O34" s="180"/>
      <c r="P34" s="181"/>
      <c r="Q34" s="180"/>
      <c r="R34" s="182"/>
      <c r="S34" s="182"/>
      <c r="T34" s="82"/>
      <c r="U34" s="98"/>
    </row>
    <row r="35" spans="1:24" x14ac:dyDescent="0.35">
      <c r="A35" s="98"/>
      <c r="B35" s="98"/>
      <c r="C35" s="98"/>
      <c r="D35" s="98"/>
      <c r="E35" s="98"/>
      <c r="F35" s="98"/>
      <c r="G35" s="98"/>
      <c r="H35" s="98"/>
      <c r="I35" s="98"/>
      <c r="J35" s="98"/>
      <c r="K35" s="98"/>
      <c r="L35" s="98"/>
      <c r="M35" s="98"/>
      <c r="N35" s="98"/>
      <c r="O35" s="98"/>
      <c r="P35" s="98"/>
      <c r="Q35" s="98"/>
      <c r="R35" s="98"/>
      <c r="S35" s="98"/>
      <c r="T35" s="98"/>
      <c r="U35" s="98"/>
    </row>
    <row r="36" spans="1:24" s="8" customFormat="1" ht="20" x14ac:dyDescent="0.4">
      <c r="A36" s="101"/>
      <c r="B36" s="121" t="s">
        <v>81</v>
      </c>
      <c r="C36" s="121"/>
      <c r="D36" s="121"/>
      <c r="E36" s="98"/>
      <c r="F36" s="121" t="s">
        <v>82</v>
      </c>
      <c r="G36" s="98"/>
      <c r="H36" s="121" t="s">
        <v>83</v>
      </c>
      <c r="I36" s="98"/>
      <c r="J36" s="176" t="s">
        <v>84</v>
      </c>
      <c r="K36" s="98"/>
      <c r="L36" s="98"/>
      <c r="M36" s="98"/>
      <c r="N36" s="121" t="s">
        <v>85</v>
      </c>
      <c r="O36" s="98"/>
      <c r="P36" s="126" t="s">
        <v>69</v>
      </c>
      <c r="Q36" s="98"/>
      <c r="R36" s="121" t="s">
        <v>76</v>
      </c>
      <c r="S36" s="121" t="s">
        <v>46</v>
      </c>
      <c r="T36" s="98"/>
      <c r="U36" s="127"/>
      <c r="V36"/>
      <c r="W36"/>
      <c r="X36"/>
    </row>
    <row r="37" spans="1:24" ht="20" x14ac:dyDescent="0.4">
      <c r="A37" s="102"/>
      <c r="B37" s="102"/>
      <c r="C37" s="86" t="s">
        <v>86</v>
      </c>
      <c r="D37" s="86"/>
      <c r="E37" s="98"/>
      <c r="F37" s="68"/>
      <c r="G37" s="98"/>
      <c r="H37" s="68"/>
      <c r="I37" s="98"/>
      <c r="J37" s="349"/>
      <c r="K37" s="349"/>
      <c r="L37" s="349"/>
      <c r="M37" s="98"/>
      <c r="N37" s="177"/>
      <c r="O37" s="98"/>
      <c r="P37" s="68"/>
      <c r="Q37" s="98"/>
      <c r="R37" s="84"/>
      <c r="S37" s="84"/>
      <c r="T37" s="115"/>
      <c r="U37" s="98"/>
    </row>
    <row r="38" spans="1:24" ht="20" x14ac:dyDescent="0.4">
      <c r="A38" s="102"/>
      <c r="B38" s="102"/>
      <c r="C38" s="86" t="s">
        <v>87</v>
      </c>
      <c r="D38" s="86"/>
      <c r="E38" s="98"/>
      <c r="F38" s="68"/>
      <c r="G38" s="98"/>
      <c r="H38" s="68"/>
      <c r="I38" s="98"/>
      <c r="J38" s="349"/>
      <c r="K38" s="349"/>
      <c r="L38" s="349"/>
      <c r="M38" s="98"/>
      <c r="N38" s="68"/>
      <c r="O38" s="98"/>
      <c r="P38" s="68"/>
      <c r="Q38" s="98"/>
      <c r="R38" s="84"/>
      <c r="S38" s="84"/>
      <c r="T38" s="115"/>
      <c r="U38" s="98"/>
    </row>
    <row r="39" spans="1:24" ht="20" x14ac:dyDescent="0.4">
      <c r="A39" s="102"/>
      <c r="B39" s="102"/>
      <c r="C39" s="86" t="s">
        <v>88</v>
      </c>
      <c r="D39" s="87"/>
      <c r="E39" s="98"/>
      <c r="F39" s="68"/>
      <c r="G39" s="98"/>
      <c r="H39" s="68"/>
      <c r="I39" s="98"/>
      <c r="J39" s="349"/>
      <c r="K39" s="349"/>
      <c r="L39" s="349"/>
      <c r="M39" s="98"/>
      <c r="N39" s="177"/>
      <c r="O39" s="98"/>
      <c r="P39" s="68"/>
      <c r="Q39" s="98"/>
      <c r="R39" s="84"/>
      <c r="S39" s="84"/>
      <c r="T39" s="115"/>
      <c r="U39" s="98"/>
    </row>
    <row r="40" spans="1:24" ht="20" x14ac:dyDescent="0.4">
      <c r="A40" s="102"/>
      <c r="B40" s="102"/>
      <c r="C40" s="86" t="s">
        <v>89</v>
      </c>
      <c r="D40" s="87"/>
      <c r="E40" s="98"/>
      <c r="F40" s="68"/>
      <c r="G40" s="98"/>
      <c r="H40" s="68"/>
      <c r="I40" s="98"/>
      <c r="J40" s="349"/>
      <c r="K40" s="349"/>
      <c r="L40" s="349"/>
      <c r="M40" s="98"/>
      <c r="N40" s="177"/>
      <c r="O40" s="98"/>
      <c r="P40" s="68"/>
      <c r="Q40" s="98"/>
      <c r="R40" s="84"/>
      <c r="S40" s="84"/>
      <c r="T40" s="115"/>
      <c r="U40" s="98"/>
    </row>
    <row r="41" spans="1:24" ht="20" x14ac:dyDescent="0.4">
      <c r="A41" s="102"/>
      <c r="B41" s="102"/>
      <c r="C41" s="86" t="s">
        <v>90</v>
      </c>
      <c r="D41" s="87"/>
      <c r="E41" s="98"/>
      <c r="F41" s="68"/>
      <c r="G41" s="98"/>
      <c r="H41" s="68"/>
      <c r="I41" s="98"/>
      <c r="J41" s="349"/>
      <c r="K41" s="349"/>
      <c r="L41" s="349"/>
      <c r="M41" s="98"/>
      <c r="N41" s="177"/>
      <c r="O41" s="98"/>
      <c r="P41" s="68"/>
      <c r="Q41" s="98"/>
      <c r="R41" s="84"/>
      <c r="S41" s="84"/>
      <c r="T41" s="115"/>
      <c r="U41" s="98"/>
    </row>
    <row r="42" spans="1:24" ht="20" x14ac:dyDescent="0.4">
      <c r="A42" s="102"/>
      <c r="B42" s="102"/>
      <c r="C42" s="86" t="s">
        <v>91</v>
      </c>
      <c r="D42" s="87"/>
      <c r="E42" s="98"/>
      <c r="F42" s="68"/>
      <c r="G42" s="98"/>
      <c r="H42" s="68"/>
      <c r="I42" s="98"/>
      <c r="J42" s="349"/>
      <c r="K42" s="349"/>
      <c r="L42" s="349"/>
      <c r="M42" s="98"/>
      <c r="N42" s="68"/>
      <c r="O42" s="98"/>
      <c r="P42" s="68"/>
      <c r="Q42" s="98"/>
      <c r="R42" s="84"/>
      <c r="S42" s="84"/>
      <c r="T42" s="115"/>
      <c r="U42" s="98"/>
    </row>
    <row r="43" spans="1:24" ht="20" x14ac:dyDescent="0.4">
      <c r="A43" s="102"/>
      <c r="B43" s="102"/>
      <c r="C43" s="86" t="s">
        <v>92</v>
      </c>
      <c r="D43" s="87"/>
      <c r="E43" s="98"/>
      <c r="F43" s="68"/>
      <c r="G43" s="98"/>
      <c r="H43" s="68"/>
      <c r="I43" s="98"/>
      <c r="J43" s="349"/>
      <c r="K43" s="349"/>
      <c r="L43" s="349"/>
      <c r="M43" s="98"/>
      <c r="N43" s="68"/>
      <c r="O43" s="98"/>
      <c r="P43" s="68"/>
      <c r="Q43" s="98"/>
      <c r="R43" s="84"/>
      <c r="S43" s="84"/>
      <c r="T43" s="115"/>
      <c r="U43" s="98"/>
    </row>
    <row r="44" spans="1:24" ht="20" x14ac:dyDescent="0.4">
      <c r="A44" s="102"/>
      <c r="B44" s="102"/>
      <c r="C44" s="86" t="s">
        <v>93</v>
      </c>
      <c r="D44" s="87"/>
      <c r="E44" s="98"/>
      <c r="F44" s="68"/>
      <c r="G44" s="98"/>
      <c r="H44" s="68"/>
      <c r="I44" s="98"/>
      <c r="J44" s="349"/>
      <c r="K44" s="349"/>
      <c r="L44" s="349"/>
      <c r="M44" s="98"/>
      <c r="N44" s="68"/>
      <c r="O44" s="98"/>
      <c r="P44" s="68"/>
      <c r="Q44" s="98"/>
      <c r="R44" s="84"/>
      <c r="S44" s="84"/>
      <c r="T44" s="98"/>
      <c r="U44" s="98"/>
    </row>
    <row r="45" spans="1:24" ht="20" x14ac:dyDescent="0.4">
      <c r="A45" s="102"/>
      <c r="B45" s="102"/>
      <c r="C45" s="86" t="s">
        <v>94</v>
      </c>
      <c r="D45" s="87"/>
      <c r="E45" s="98"/>
      <c r="F45" s="68"/>
      <c r="G45" s="98"/>
      <c r="H45" s="68"/>
      <c r="I45" s="98"/>
      <c r="J45" s="349"/>
      <c r="K45" s="349"/>
      <c r="L45" s="349"/>
      <c r="M45" s="98"/>
      <c r="N45" s="68"/>
      <c r="O45" s="98"/>
      <c r="P45" s="68"/>
      <c r="Q45" s="98"/>
      <c r="R45" s="84"/>
      <c r="S45" s="84"/>
      <c r="T45" s="98"/>
      <c r="U45" s="98"/>
    </row>
    <row r="46" spans="1:24" ht="20" x14ac:dyDescent="0.4">
      <c r="A46" s="102"/>
      <c r="B46" s="102"/>
      <c r="C46" s="86" t="s">
        <v>95</v>
      </c>
      <c r="D46" s="87"/>
      <c r="E46" s="98"/>
      <c r="F46" s="68"/>
      <c r="G46" s="98"/>
      <c r="H46" s="68"/>
      <c r="I46" s="98"/>
      <c r="J46" s="349"/>
      <c r="K46" s="349"/>
      <c r="L46" s="349"/>
      <c r="M46" s="98"/>
      <c r="N46" s="68"/>
      <c r="O46" s="98"/>
      <c r="P46" s="68"/>
      <c r="Q46" s="98"/>
      <c r="R46" s="84"/>
      <c r="S46" s="84"/>
      <c r="T46" s="98"/>
      <c r="U46" s="98"/>
    </row>
    <row r="47" spans="1:24" ht="20" x14ac:dyDescent="0.4">
      <c r="A47" s="102"/>
      <c r="B47" s="102"/>
      <c r="C47" s="86" t="s">
        <v>96</v>
      </c>
      <c r="D47" s="87"/>
      <c r="E47" s="98"/>
      <c r="F47" s="68"/>
      <c r="G47" s="98"/>
      <c r="H47" s="68"/>
      <c r="I47" s="98"/>
      <c r="J47" s="349"/>
      <c r="K47" s="349"/>
      <c r="L47" s="349"/>
      <c r="M47" s="98"/>
      <c r="N47" s="68"/>
      <c r="O47" s="98"/>
      <c r="P47" s="68"/>
      <c r="Q47" s="98"/>
      <c r="R47" s="84"/>
      <c r="S47" s="84"/>
      <c r="T47" s="98"/>
      <c r="U47" s="98"/>
    </row>
    <row r="48" spans="1:24" ht="20" x14ac:dyDescent="0.4">
      <c r="A48" s="102"/>
      <c r="B48" s="102"/>
      <c r="C48" s="86" t="s">
        <v>97</v>
      </c>
      <c r="D48" s="87"/>
      <c r="E48" s="98"/>
      <c r="F48" s="68"/>
      <c r="G48" s="98"/>
      <c r="H48" s="68"/>
      <c r="I48" s="98"/>
      <c r="J48" s="349"/>
      <c r="K48" s="349"/>
      <c r="L48" s="349"/>
      <c r="M48" s="98"/>
      <c r="N48" s="68"/>
      <c r="O48" s="98"/>
      <c r="P48" s="68"/>
      <c r="Q48" s="98"/>
      <c r="R48" s="68"/>
      <c r="S48" s="68"/>
      <c r="T48" s="98"/>
      <c r="U48" s="98"/>
    </row>
    <row r="49" spans="1:24" ht="20" x14ac:dyDescent="0.4">
      <c r="A49" s="102"/>
      <c r="B49" s="102"/>
      <c r="C49" s="86" t="s">
        <v>98</v>
      </c>
      <c r="D49" s="87"/>
      <c r="E49" s="98"/>
      <c r="F49" s="68"/>
      <c r="G49" s="98"/>
      <c r="H49" s="68"/>
      <c r="I49" s="98"/>
      <c r="J49" s="349"/>
      <c r="K49" s="349"/>
      <c r="L49" s="349"/>
      <c r="M49" s="98"/>
      <c r="N49" s="68"/>
      <c r="O49" s="98"/>
      <c r="P49" s="68"/>
      <c r="Q49" s="98"/>
      <c r="R49" s="68"/>
      <c r="S49" s="68"/>
      <c r="T49" s="98"/>
      <c r="U49" s="98"/>
    </row>
    <row r="50" spans="1:24" ht="20" x14ac:dyDescent="0.4">
      <c r="A50" s="102"/>
      <c r="B50" s="102"/>
      <c r="C50" s="86" t="s">
        <v>99</v>
      </c>
      <c r="D50" s="87"/>
      <c r="E50" s="98"/>
      <c r="F50" s="68"/>
      <c r="G50" s="98"/>
      <c r="H50" s="68"/>
      <c r="I50" s="98"/>
      <c r="J50" s="349"/>
      <c r="K50" s="349"/>
      <c r="L50" s="349"/>
      <c r="M50" s="98"/>
      <c r="N50" s="68"/>
      <c r="O50" s="98"/>
      <c r="P50" s="68"/>
      <c r="Q50" s="98"/>
      <c r="R50" s="68"/>
      <c r="S50" s="68"/>
      <c r="T50" s="98"/>
      <c r="U50" s="98"/>
    </row>
    <row r="51" spans="1:24" ht="20" x14ac:dyDescent="0.4">
      <c r="A51" s="102"/>
      <c r="B51" s="102"/>
      <c r="C51" s="86" t="s">
        <v>100</v>
      </c>
      <c r="D51" s="87"/>
      <c r="E51" s="98"/>
      <c r="F51" s="68"/>
      <c r="G51" s="98"/>
      <c r="H51" s="68"/>
      <c r="I51" s="98"/>
      <c r="J51" s="349"/>
      <c r="K51" s="349"/>
      <c r="L51" s="349"/>
      <c r="M51" s="98"/>
      <c r="N51" s="68"/>
      <c r="O51" s="98"/>
      <c r="P51" s="68"/>
      <c r="Q51" s="98"/>
      <c r="R51" s="68"/>
      <c r="S51" s="68"/>
      <c r="T51" s="98"/>
      <c r="U51" s="98"/>
    </row>
    <row r="52" spans="1:24" s="80" customFormat="1" ht="20" x14ac:dyDescent="0.4">
      <c r="A52" s="102"/>
      <c r="B52" s="102"/>
      <c r="C52" s="81" t="s">
        <v>101</v>
      </c>
      <c r="D52" s="81"/>
      <c r="E52" s="98"/>
      <c r="F52" s="69"/>
      <c r="G52" s="98"/>
      <c r="H52" s="69"/>
      <c r="I52" s="98"/>
      <c r="J52" s="349"/>
      <c r="K52" s="349"/>
      <c r="L52" s="349"/>
      <c r="M52" s="98"/>
      <c r="N52" s="69"/>
      <c r="O52" s="98"/>
      <c r="P52" s="69"/>
      <c r="Q52" s="98"/>
      <c r="R52" s="69"/>
      <c r="S52" s="69"/>
      <c r="T52" s="98"/>
      <c r="U52" s="102"/>
      <c r="V52"/>
      <c r="W52"/>
      <c r="X52"/>
    </row>
    <row r="53" spans="1:24" ht="11.25" customHeight="1" x14ac:dyDescent="0.35">
      <c r="A53" s="98"/>
      <c r="B53" s="98"/>
      <c r="C53" s="98"/>
      <c r="D53" s="98"/>
      <c r="E53" s="98"/>
      <c r="F53" s="98"/>
      <c r="G53" s="98"/>
      <c r="H53" s="98"/>
      <c r="I53" s="98"/>
      <c r="J53" s="98"/>
      <c r="K53" s="98"/>
      <c r="L53" s="98"/>
      <c r="M53" s="98"/>
      <c r="N53" s="98"/>
      <c r="O53" s="98"/>
      <c r="P53" s="98"/>
      <c r="Q53" s="98"/>
      <c r="R53" s="98"/>
      <c r="S53" s="98"/>
      <c r="T53" s="98"/>
      <c r="U53" s="98"/>
    </row>
    <row r="54" spans="1:24" x14ac:dyDescent="0.35">
      <c r="A54" s="98"/>
      <c r="B54" s="98"/>
      <c r="C54" s="98"/>
      <c r="D54" s="98"/>
      <c r="E54" s="98"/>
      <c r="F54" s="100">
        <f>SUM(F37:F51)</f>
        <v>0</v>
      </c>
      <c r="G54" s="106"/>
      <c r="H54" s="100">
        <f t="shared" ref="H54" si="0">SUM(H37:H51)</f>
        <v>0</v>
      </c>
      <c r="I54" s="98"/>
      <c r="J54" s="98"/>
      <c r="K54" s="98"/>
      <c r="L54" s="98"/>
      <c r="M54" s="98"/>
      <c r="N54" s="98"/>
      <c r="O54" s="98"/>
      <c r="P54" s="100"/>
      <c r="Q54" s="98"/>
      <c r="R54" s="98"/>
      <c r="S54" s="98"/>
      <c r="T54" s="98"/>
      <c r="U54" s="98"/>
    </row>
    <row r="55" spans="1:24" ht="20" x14ac:dyDescent="0.4">
      <c r="A55" s="98"/>
      <c r="B55" s="178" t="s">
        <v>102</v>
      </c>
      <c r="C55" s="178"/>
      <c r="D55" s="178"/>
      <c r="E55" s="178"/>
      <c r="F55" s="179"/>
      <c r="G55" s="180"/>
      <c r="H55" s="180"/>
      <c r="I55" s="180"/>
      <c r="J55" s="180"/>
      <c r="K55" s="180"/>
      <c r="L55" s="180"/>
      <c r="M55" s="180"/>
      <c r="N55" s="180"/>
      <c r="O55" s="180"/>
      <c r="P55" s="181"/>
      <c r="Q55" s="180"/>
      <c r="R55" s="180"/>
      <c r="S55" s="180"/>
      <c r="T55" s="82"/>
      <c r="U55" s="98"/>
    </row>
    <row r="56" spans="1:24" x14ac:dyDescent="0.35">
      <c r="A56" s="98"/>
      <c r="B56" s="98"/>
      <c r="C56" s="98"/>
      <c r="D56" s="98"/>
      <c r="E56" s="98"/>
      <c r="F56" s="98"/>
      <c r="G56" s="98"/>
      <c r="H56" s="98"/>
      <c r="I56" s="98"/>
      <c r="J56" s="98"/>
      <c r="K56" s="98"/>
      <c r="L56" s="98"/>
      <c r="M56" s="98"/>
      <c r="N56" s="98"/>
      <c r="O56" s="98"/>
      <c r="P56" s="98"/>
      <c r="Q56" s="98"/>
      <c r="R56" s="98"/>
      <c r="S56" s="98"/>
      <c r="T56" s="98"/>
      <c r="U56" s="98"/>
    </row>
    <row r="57" spans="1:24" ht="20" x14ac:dyDescent="0.4">
      <c r="A57" s="98"/>
      <c r="B57" s="98"/>
      <c r="C57" s="351">
        <v>1</v>
      </c>
      <c r="D57" s="352"/>
      <c r="E57" s="98"/>
      <c r="F57" s="98"/>
      <c r="G57" s="98"/>
      <c r="H57" s="98"/>
      <c r="I57" s="98"/>
      <c r="J57" s="98"/>
      <c r="K57" s="98"/>
      <c r="L57" s="98"/>
      <c r="M57" s="98"/>
      <c r="N57" s="98"/>
      <c r="O57" s="98"/>
      <c r="P57" s="79"/>
      <c r="Q57" s="98"/>
      <c r="R57" s="98"/>
      <c r="S57" s="98"/>
      <c r="T57" s="98"/>
      <c r="U57" s="98"/>
    </row>
    <row r="58" spans="1:24" ht="20" x14ac:dyDescent="0.4">
      <c r="A58" s="98"/>
      <c r="B58" s="98"/>
      <c r="C58" s="351">
        <v>2</v>
      </c>
      <c r="D58" s="352"/>
      <c r="E58" s="98"/>
      <c r="F58" s="98"/>
      <c r="G58" s="98"/>
      <c r="H58" s="98"/>
      <c r="I58" s="98"/>
      <c r="J58" s="98"/>
      <c r="K58" s="98"/>
      <c r="L58" s="98"/>
      <c r="M58" s="98"/>
      <c r="N58" s="98"/>
      <c r="O58" s="98"/>
      <c r="P58" s="79"/>
      <c r="Q58" s="98"/>
      <c r="R58" s="98"/>
      <c r="S58" s="98"/>
      <c r="T58" s="98"/>
      <c r="U58" s="98"/>
    </row>
    <row r="59" spans="1:24" ht="20" x14ac:dyDescent="0.4">
      <c r="A59" s="98"/>
      <c r="B59" s="98"/>
      <c r="C59" s="351">
        <v>3</v>
      </c>
      <c r="D59" s="352"/>
      <c r="E59" s="98"/>
      <c r="F59" s="98"/>
      <c r="G59" s="98"/>
      <c r="H59" s="98"/>
      <c r="I59" s="98"/>
      <c r="J59" s="98"/>
      <c r="K59" s="98"/>
      <c r="L59" s="98"/>
      <c r="M59" s="98"/>
      <c r="N59" s="98"/>
      <c r="O59" s="98"/>
      <c r="P59" s="79"/>
      <c r="Q59" s="98"/>
      <c r="R59" s="98"/>
      <c r="S59" s="98"/>
      <c r="T59" s="98"/>
      <c r="U59" s="98"/>
    </row>
    <row r="60" spans="1:24" ht="20" x14ac:dyDescent="0.4">
      <c r="A60" s="98"/>
      <c r="B60" s="98"/>
      <c r="C60" s="351">
        <v>4</v>
      </c>
      <c r="D60" s="352"/>
      <c r="E60" s="98"/>
      <c r="F60" s="98"/>
      <c r="G60" s="98"/>
      <c r="H60" s="98"/>
      <c r="I60" s="98"/>
      <c r="J60" s="98"/>
      <c r="K60" s="98"/>
      <c r="L60" s="98"/>
      <c r="M60" s="98"/>
      <c r="N60" s="98"/>
      <c r="O60" s="98"/>
      <c r="P60" s="79"/>
      <c r="Q60" s="98"/>
      <c r="R60" s="98"/>
      <c r="S60" s="98"/>
      <c r="T60" s="98"/>
      <c r="U60" s="98"/>
    </row>
    <row r="61" spans="1:24" ht="20" x14ac:dyDescent="0.4">
      <c r="A61" s="98"/>
      <c r="B61" s="98"/>
      <c r="C61" s="351">
        <v>5</v>
      </c>
      <c r="D61" s="352"/>
      <c r="E61" s="98"/>
      <c r="F61" s="98"/>
      <c r="G61" s="98"/>
      <c r="H61" s="98"/>
      <c r="I61" s="98"/>
      <c r="J61" s="98"/>
      <c r="K61" s="98"/>
      <c r="L61" s="98"/>
      <c r="M61" s="98"/>
      <c r="N61" s="98"/>
      <c r="O61" s="98"/>
      <c r="P61" s="79"/>
      <c r="Q61" s="98"/>
      <c r="R61" s="98"/>
      <c r="S61" s="98"/>
      <c r="T61" s="98"/>
      <c r="U61" s="98"/>
    </row>
    <row r="62" spans="1:24" x14ac:dyDescent="0.35">
      <c r="A62" s="98"/>
      <c r="B62" s="98"/>
      <c r="C62" s="98"/>
      <c r="D62" s="98"/>
      <c r="E62" s="98"/>
      <c r="F62" s="98"/>
      <c r="G62" s="98"/>
      <c r="H62" s="98"/>
      <c r="I62" s="98"/>
      <c r="J62" s="98"/>
      <c r="K62" s="98"/>
      <c r="L62" s="98"/>
      <c r="M62" s="98"/>
      <c r="N62" s="98"/>
      <c r="O62" s="98"/>
      <c r="P62" s="98"/>
      <c r="Q62" s="98"/>
      <c r="R62" s="98"/>
      <c r="S62" s="98"/>
      <c r="T62" s="98"/>
      <c r="U62" s="98"/>
    </row>
    <row r="63" spans="1:24" ht="20" x14ac:dyDescent="0.4">
      <c r="A63" s="98"/>
      <c r="B63" s="178" t="s">
        <v>103</v>
      </c>
      <c r="C63" s="178"/>
      <c r="D63" s="178"/>
      <c r="E63" s="178"/>
      <c r="F63" s="179"/>
      <c r="G63" s="180"/>
      <c r="H63" s="180"/>
      <c r="I63" s="180"/>
      <c r="J63" s="180"/>
      <c r="K63" s="180"/>
      <c r="L63" s="180"/>
      <c r="M63" s="180"/>
      <c r="N63" s="180"/>
      <c r="O63" s="180"/>
      <c r="P63" s="181"/>
      <c r="Q63" s="180"/>
      <c r="R63" s="182"/>
      <c r="S63" s="182"/>
      <c r="T63" s="82"/>
      <c r="U63" s="98"/>
    </row>
    <row r="64" spans="1:24" ht="20" x14ac:dyDescent="0.4">
      <c r="A64" s="98"/>
      <c r="B64" s="104"/>
      <c r="C64" s="104"/>
      <c r="D64" s="104"/>
      <c r="E64" s="104"/>
      <c r="F64" s="105"/>
      <c r="G64" s="106"/>
      <c r="H64" s="106"/>
      <c r="I64" s="106"/>
      <c r="J64" s="106"/>
      <c r="K64" s="106"/>
      <c r="L64" s="106"/>
      <c r="M64" s="106"/>
      <c r="N64" s="106"/>
      <c r="O64" s="106"/>
      <c r="P64" s="107"/>
      <c r="Q64" s="106"/>
      <c r="R64" s="103"/>
      <c r="S64" s="103"/>
      <c r="T64" s="98"/>
      <c r="U64" s="98"/>
    </row>
    <row r="65" spans="1:21" ht="20" x14ac:dyDescent="0.4">
      <c r="A65" s="98"/>
      <c r="B65" s="115"/>
      <c r="C65" s="105" t="s">
        <v>104</v>
      </c>
      <c r="D65" s="115"/>
      <c r="E65" s="98"/>
      <c r="F65" s="104"/>
      <c r="G65" s="106"/>
      <c r="H65" s="108"/>
      <c r="I65" s="193"/>
      <c r="J65" s="108"/>
      <c r="K65" s="108"/>
      <c r="L65" s="108"/>
      <c r="M65" s="106"/>
      <c r="N65" s="108"/>
      <c r="O65" s="106"/>
      <c r="P65" s="66">
        <v>0</v>
      </c>
      <c r="Q65" s="106"/>
      <c r="R65" s="103"/>
      <c r="S65" s="103"/>
      <c r="T65" s="98"/>
      <c r="U65" s="98"/>
    </row>
    <row r="66" spans="1:21" ht="20" x14ac:dyDescent="0.4">
      <c r="A66" s="98"/>
      <c r="B66" s="98"/>
      <c r="C66" s="98"/>
      <c r="D66" s="98"/>
      <c r="E66" s="98"/>
      <c r="F66" s="98"/>
      <c r="G66" s="98"/>
      <c r="H66" s="98"/>
      <c r="I66" s="98"/>
      <c r="J66" s="98"/>
      <c r="K66" s="98"/>
      <c r="L66" s="98"/>
      <c r="M66" s="98"/>
      <c r="N66" s="98"/>
      <c r="O66" s="98"/>
      <c r="P66" s="100"/>
      <c r="Q66" s="98"/>
      <c r="R66" s="103"/>
      <c r="S66" s="103"/>
      <c r="T66" s="98"/>
      <c r="U66" s="98"/>
    </row>
    <row r="67" spans="1:21" x14ac:dyDescent="0.35">
      <c r="A67" s="98"/>
      <c r="B67" s="98"/>
      <c r="C67" s="98"/>
      <c r="D67" s="98"/>
      <c r="E67" s="98"/>
      <c r="F67" s="98"/>
      <c r="G67" s="98"/>
      <c r="H67" s="98"/>
      <c r="I67" s="98"/>
      <c r="J67" s="98"/>
      <c r="K67" s="98"/>
      <c r="L67" s="98"/>
      <c r="M67" s="98"/>
      <c r="N67" s="98"/>
      <c r="O67" s="98"/>
      <c r="P67" s="100"/>
      <c r="Q67" s="98"/>
      <c r="R67" s="98"/>
      <c r="S67" s="98"/>
      <c r="T67" s="98"/>
      <c r="U67" s="98"/>
    </row>
  </sheetData>
  <sheetProtection formatCells="0" formatColumns="0" formatRows="0" selectLockedCells="1"/>
  <mergeCells count="24">
    <mergeCell ref="E2:T2"/>
    <mergeCell ref="C58:D58"/>
    <mergeCell ref="C59:D59"/>
    <mergeCell ref="C60:D60"/>
    <mergeCell ref="C61:D61"/>
    <mergeCell ref="J18:L18"/>
    <mergeCell ref="C57:D57"/>
    <mergeCell ref="B2:D2"/>
    <mergeCell ref="J37:L37"/>
    <mergeCell ref="J38:L38"/>
    <mergeCell ref="J39:L39"/>
    <mergeCell ref="J40:L40"/>
    <mergeCell ref="J41:L41"/>
    <mergeCell ref="J42:L42"/>
    <mergeCell ref="J43:L43"/>
    <mergeCell ref="J44:L44"/>
    <mergeCell ref="J50:L50"/>
    <mergeCell ref="J51:L51"/>
    <mergeCell ref="J52:L52"/>
    <mergeCell ref="J45:L45"/>
    <mergeCell ref="J46:L46"/>
    <mergeCell ref="J47:L47"/>
    <mergeCell ref="J48:L48"/>
    <mergeCell ref="J49:L49"/>
  </mergeCells>
  <dataValidations count="2">
    <dataValidation type="list" allowBlank="1" showInputMessage="1" showErrorMessage="1" sqref="P9" xr:uid="{00000000-0002-0000-0200-000000000000}">
      <formula1>Months</formula1>
    </dataValidation>
    <dataValidation type="list" allowBlank="1" showInputMessage="1" showErrorMessage="1" sqref="F21:F30" xr:uid="{00000000-0002-0000-0200-000001000000}">
      <formula1>List_Categorisation</formula1>
    </dataValidation>
  </dataValidations>
  <pageMargins left="0.70866141732283472" right="0.70866141732283472" top="0.74803149606299213" bottom="0.74803149606299213" header="0.31496062992125984" footer="0.31496062992125984"/>
  <pageSetup paperSize="9" scale="27"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4926-8D48-4B66-BA4C-E0CB85FF3D25}">
  <sheetPr>
    <tabColor rgb="FF0432FF"/>
  </sheetPr>
  <dimension ref="B5"/>
  <sheetViews>
    <sheetView showGridLines="0" topLeftCell="A4" zoomScale="85" zoomScaleNormal="85" workbookViewId="0">
      <selection activeCell="A4" sqref="A1:XFD1048576"/>
    </sheetView>
  </sheetViews>
  <sheetFormatPr defaultRowHeight="20" x14ac:dyDescent="0.65"/>
  <cols>
    <col min="1" max="1" width="9.23046875" style="194"/>
    <col min="2" max="3" width="15.765625" style="194" customWidth="1"/>
    <col min="4" max="7" width="13.84375" style="194" customWidth="1"/>
    <col min="8" max="16384" width="9.23046875" style="194"/>
  </cols>
  <sheetData>
    <row r="5" spans="2:2" ht="27" x14ac:dyDescent="0.9">
      <c r="B5" s="212" t="s">
        <v>105</v>
      </c>
    </row>
  </sheetData>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639AE-6889-4080-BC24-7E972CEA00F3}">
  <sheetPr>
    <tabColor rgb="FF0432FF"/>
    <pageSetUpPr fitToPage="1"/>
  </sheetPr>
  <dimension ref="B2:J228"/>
  <sheetViews>
    <sheetView showGridLines="0" zoomScale="85" zoomScaleNormal="85" workbookViewId="0">
      <selection activeCell="F7" sqref="F7"/>
    </sheetView>
  </sheetViews>
  <sheetFormatPr defaultRowHeight="20" x14ac:dyDescent="0.65"/>
  <cols>
    <col min="1" max="1" width="3.3046875" style="194" customWidth="1"/>
    <col min="2" max="2" width="9.23046875" style="194"/>
    <col min="3" max="3" width="11.84375" style="194" customWidth="1"/>
    <col min="4" max="4" width="12.07421875" style="194" customWidth="1"/>
    <col min="5" max="5" width="41.07421875" style="194" customWidth="1"/>
    <col min="6" max="9" width="18.07421875" style="194" customWidth="1"/>
    <col min="10" max="16384" width="9.23046875" style="194"/>
  </cols>
  <sheetData>
    <row r="2" spans="2:10" x14ac:dyDescent="0.65">
      <c r="B2" s="213"/>
      <c r="C2" s="213"/>
      <c r="D2" s="213"/>
      <c r="E2" s="213"/>
      <c r="F2" s="213"/>
      <c r="G2" s="213"/>
      <c r="H2" s="213"/>
      <c r="I2" s="213"/>
      <c r="J2" s="213"/>
    </row>
    <row r="3" spans="2:10" ht="20.5" thickBot="1" x14ac:dyDescent="0.7">
      <c r="B3" s="213"/>
      <c r="C3" s="360" t="s">
        <v>106</v>
      </c>
      <c r="D3" s="360"/>
      <c r="E3" s="214"/>
      <c r="F3" s="213"/>
      <c r="G3" s="214"/>
      <c r="H3" s="214"/>
      <c r="I3" s="214"/>
      <c r="J3" s="214"/>
    </row>
    <row r="4" spans="2:10" ht="20.5" thickBot="1" x14ac:dyDescent="0.7">
      <c r="B4" s="213"/>
      <c r="C4" s="361"/>
      <c r="D4" s="362"/>
      <c r="E4" s="215"/>
      <c r="F4" s="213"/>
      <c r="G4" s="214"/>
      <c r="H4" s="214"/>
      <c r="I4" s="214"/>
      <c r="J4" s="214"/>
    </row>
    <row r="5" spans="2:10" ht="20.5" thickBot="1" x14ac:dyDescent="0.7">
      <c r="B5" s="213"/>
      <c r="C5" s="363" t="s">
        <v>107</v>
      </c>
      <c r="D5" s="363"/>
      <c r="E5" s="214"/>
      <c r="F5" s="213"/>
      <c r="G5" s="214"/>
      <c r="H5" s="214"/>
      <c r="I5" s="214"/>
      <c r="J5" s="214"/>
    </row>
    <row r="6" spans="2:10" ht="20.5" thickBot="1" x14ac:dyDescent="0.7">
      <c r="B6" s="213"/>
      <c r="C6" s="361"/>
      <c r="D6" s="362"/>
      <c r="E6" s="215"/>
      <c r="F6" s="213"/>
      <c r="G6" s="214"/>
      <c r="H6" s="214"/>
      <c r="I6" s="214"/>
      <c r="J6" s="214"/>
    </row>
    <row r="7" spans="2:10" ht="20.5" thickBot="1" x14ac:dyDescent="0.7">
      <c r="B7" s="213"/>
      <c r="C7" s="363" t="s">
        <v>108</v>
      </c>
      <c r="D7" s="363"/>
      <c r="E7" s="214"/>
      <c r="F7" s="213"/>
      <c r="G7" s="214"/>
      <c r="H7" s="214"/>
      <c r="I7" s="214"/>
      <c r="J7" s="214"/>
    </row>
    <row r="8" spans="2:10" ht="20.5" thickBot="1" x14ac:dyDescent="0.7">
      <c r="B8" s="213"/>
      <c r="C8" s="358"/>
      <c r="D8" s="359"/>
      <c r="E8" s="215"/>
      <c r="F8" s="213"/>
      <c r="G8" s="214"/>
      <c r="H8" s="214"/>
      <c r="I8" s="214"/>
      <c r="J8" s="214"/>
    </row>
    <row r="9" spans="2:10" x14ac:dyDescent="0.65">
      <c r="B9" s="213"/>
      <c r="C9" s="216"/>
      <c r="D9" s="216"/>
      <c r="E9" s="216"/>
      <c r="F9" s="213"/>
      <c r="G9" s="214"/>
      <c r="H9" s="214"/>
      <c r="I9" s="214"/>
      <c r="J9" s="214"/>
    </row>
    <row r="10" spans="2:10" ht="33" x14ac:dyDescent="0.65">
      <c r="B10" s="217"/>
      <c r="C10" s="218" t="s">
        <v>109</v>
      </c>
      <c r="D10" s="218" t="s">
        <v>110</v>
      </c>
      <c r="E10" s="218" t="s">
        <v>111</v>
      </c>
      <c r="F10" s="219" t="s">
        <v>112</v>
      </c>
      <c r="G10" s="219" t="s">
        <v>113</v>
      </c>
      <c r="H10" s="219" t="s">
        <v>114</v>
      </c>
      <c r="I10" s="218" t="s">
        <v>115</v>
      </c>
      <c r="J10" s="220"/>
    </row>
    <row r="11" spans="2:10" x14ac:dyDescent="0.65">
      <c r="B11" s="213"/>
      <c r="C11" s="221">
        <v>1</v>
      </c>
      <c r="D11" s="222"/>
      <c r="E11" s="223"/>
      <c r="F11" s="224">
        <v>0</v>
      </c>
      <c r="G11" s="225">
        <v>0</v>
      </c>
      <c r="H11" s="225">
        <v>0</v>
      </c>
      <c r="I11" s="224">
        <v>0</v>
      </c>
      <c r="J11" s="214"/>
    </row>
    <row r="12" spans="2:10" x14ac:dyDescent="0.65">
      <c r="B12" s="213"/>
      <c r="C12" s="221">
        <v>2</v>
      </c>
      <c r="D12" s="222"/>
      <c r="E12" s="223"/>
      <c r="F12" s="224">
        <v>0</v>
      </c>
      <c r="G12" s="225">
        <v>0</v>
      </c>
      <c r="H12" s="225">
        <v>0</v>
      </c>
      <c r="I12" s="224">
        <v>0</v>
      </c>
      <c r="J12" s="214"/>
    </row>
    <row r="13" spans="2:10" x14ac:dyDescent="0.65">
      <c r="B13" s="213"/>
      <c r="C13" s="221">
        <v>3</v>
      </c>
      <c r="D13" s="222"/>
      <c r="E13" s="223"/>
      <c r="F13" s="224">
        <v>0</v>
      </c>
      <c r="G13" s="225">
        <v>0</v>
      </c>
      <c r="H13" s="225">
        <v>0</v>
      </c>
      <c r="I13" s="224">
        <v>0</v>
      </c>
      <c r="J13" s="214"/>
    </row>
    <row r="14" spans="2:10" x14ac:dyDescent="0.65">
      <c r="B14" s="213"/>
      <c r="C14" s="221">
        <v>4</v>
      </c>
      <c r="D14" s="222"/>
      <c r="E14" s="223"/>
      <c r="F14" s="224">
        <v>0</v>
      </c>
      <c r="G14" s="225">
        <v>0</v>
      </c>
      <c r="H14" s="225">
        <v>0</v>
      </c>
      <c r="I14" s="224">
        <v>0</v>
      </c>
      <c r="J14" s="214"/>
    </row>
    <row r="15" spans="2:10" x14ac:dyDescent="0.65">
      <c r="B15" s="213"/>
      <c r="C15" s="221">
        <v>5</v>
      </c>
      <c r="D15" s="222"/>
      <c r="E15" s="223"/>
      <c r="F15" s="224">
        <v>0</v>
      </c>
      <c r="G15" s="225">
        <v>0</v>
      </c>
      <c r="H15" s="225">
        <v>0</v>
      </c>
      <c r="I15" s="224">
        <v>0</v>
      </c>
      <c r="J15" s="214"/>
    </row>
    <row r="16" spans="2:10" x14ac:dyDescent="0.65">
      <c r="B16" s="213"/>
      <c r="C16" s="221">
        <v>6</v>
      </c>
      <c r="D16" s="222"/>
      <c r="E16" s="223"/>
      <c r="F16" s="224">
        <v>0</v>
      </c>
      <c r="G16" s="225">
        <v>0</v>
      </c>
      <c r="H16" s="225">
        <v>0</v>
      </c>
      <c r="I16" s="224">
        <v>0</v>
      </c>
      <c r="J16" s="214"/>
    </row>
    <row r="17" spans="2:10" ht="20.5" thickBot="1" x14ac:dyDescent="0.7">
      <c r="B17" s="213"/>
      <c r="C17" s="221">
        <v>7</v>
      </c>
      <c r="D17" s="222"/>
      <c r="E17" s="223"/>
      <c r="F17" s="224">
        <v>0</v>
      </c>
      <c r="G17" s="225">
        <v>0</v>
      </c>
      <c r="H17" s="226">
        <v>0</v>
      </c>
      <c r="I17" s="227">
        <v>0</v>
      </c>
      <c r="J17" s="214"/>
    </row>
    <row r="18" spans="2:10" ht="20.5" thickBot="1" x14ac:dyDescent="0.7">
      <c r="B18" s="213"/>
      <c r="C18" s="228"/>
      <c r="D18" s="229"/>
      <c r="E18" s="214"/>
      <c r="F18" s="230"/>
      <c r="G18" s="230"/>
      <c r="H18" s="231" t="s">
        <v>30</v>
      </c>
      <c r="I18" s="232">
        <v>0</v>
      </c>
      <c r="J18" s="214"/>
    </row>
    <row r="19" spans="2:10" x14ac:dyDescent="0.65">
      <c r="B19" s="213"/>
      <c r="C19" s="213"/>
      <c r="D19" s="213"/>
      <c r="E19" s="213"/>
      <c r="F19" s="213"/>
      <c r="G19" s="213"/>
      <c r="H19" s="213"/>
      <c r="I19" s="213"/>
      <c r="J19" s="213"/>
    </row>
    <row r="21" spans="2:10" x14ac:dyDescent="0.65">
      <c r="B21" s="233"/>
      <c r="C21" s="233"/>
      <c r="D21" s="233"/>
      <c r="E21" s="233"/>
      <c r="F21" s="233"/>
      <c r="G21" s="233"/>
      <c r="H21" s="233"/>
      <c r="I21" s="233"/>
      <c r="J21" s="233"/>
    </row>
    <row r="22" spans="2:10" ht="20.5" thickBot="1" x14ac:dyDescent="0.7">
      <c r="B22" s="233"/>
      <c r="C22" s="234" t="s">
        <v>106</v>
      </c>
      <c r="D22" s="235"/>
      <c r="E22" s="235"/>
      <c r="F22" s="233"/>
      <c r="G22" s="235"/>
      <c r="H22" s="235"/>
      <c r="I22" s="235"/>
      <c r="J22" s="235"/>
    </row>
    <row r="23" spans="2:10" ht="20.5" thickBot="1" x14ac:dyDescent="0.7">
      <c r="B23" s="233"/>
      <c r="C23" s="361">
        <f>[1]INPUTS!P37</f>
        <v>0</v>
      </c>
      <c r="D23" s="362"/>
      <c r="E23" s="236"/>
      <c r="F23" s="233"/>
      <c r="G23" s="235"/>
      <c r="H23" s="235"/>
      <c r="I23" s="235"/>
      <c r="J23" s="235"/>
    </row>
    <row r="24" spans="2:10" ht="20.5" thickBot="1" x14ac:dyDescent="0.7">
      <c r="B24" s="233"/>
      <c r="C24" s="234" t="s">
        <v>107</v>
      </c>
      <c r="D24" s="235"/>
      <c r="E24" s="235"/>
      <c r="F24" s="233"/>
      <c r="G24" s="235"/>
      <c r="H24" s="235"/>
      <c r="I24" s="235"/>
      <c r="J24" s="235"/>
    </row>
    <row r="25" spans="2:10" ht="20.5" thickBot="1" x14ac:dyDescent="0.7">
      <c r="B25" s="233"/>
      <c r="C25" s="361">
        <f>[1]INPUTS!E37</f>
        <v>0</v>
      </c>
      <c r="D25" s="362"/>
      <c r="E25" s="236"/>
      <c r="F25" s="233"/>
      <c r="G25" s="235"/>
      <c r="H25" s="235"/>
      <c r="I25" s="235"/>
      <c r="J25" s="235"/>
    </row>
    <row r="26" spans="2:10" ht="20.5" thickBot="1" x14ac:dyDescent="0.7">
      <c r="B26" s="233"/>
      <c r="C26" s="234" t="s">
        <v>108</v>
      </c>
      <c r="D26" s="235"/>
      <c r="E26" s="235"/>
      <c r="F26" s="233"/>
      <c r="G26" s="235"/>
      <c r="H26" s="235"/>
      <c r="I26" s="235"/>
      <c r="J26" s="235"/>
    </row>
    <row r="27" spans="2:10" ht="20.5" thickBot="1" x14ac:dyDescent="0.7">
      <c r="B27" s="233"/>
      <c r="C27" s="358">
        <f>[1]INPUTS!F37</f>
        <v>0</v>
      </c>
      <c r="D27" s="359"/>
      <c r="E27" s="236"/>
      <c r="F27" s="233"/>
      <c r="G27" s="235"/>
      <c r="H27" s="235"/>
      <c r="I27" s="235"/>
      <c r="J27" s="235"/>
    </row>
    <row r="28" spans="2:10" x14ac:dyDescent="0.65">
      <c r="B28" s="233"/>
      <c r="C28" s="237"/>
      <c r="D28" s="237"/>
      <c r="E28" s="237"/>
      <c r="F28" s="233"/>
      <c r="G28" s="235"/>
      <c r="H28" s="235"/>
      <c r="I28" s="235"/>
      <c r="J28" s="235"/>
    </row>
    <row r="29" spans="2:10" ht="33" x14ac:dyDescent="0.65">
      <c r="B29" s="238"/>
      <c r="C29" s="218" t="s">
        <v>109</v>
      </c>
      <c r="D29" s="218" t="s">
        <v>110</v>
      </c>
      <c r="E29" s="218" t="s">
        <v>111</v>
      </c>
      <c r="F29" s="219" t="s">
        <v>112</v>
      </c>
      <c r="G29" s="219" t="s">
        <v>113</v>
      </c>
      <c r="H29" s="219" t="s">
        <v>114</v>
      </c>
      <c r="I29" s="218" t="s">
        <v>115</v>
      </c>
      <c r="J29" s="239"/>
    </row>
    <row r="30" spans="2:10" x14ac:dyDescent="0.65">
      <c r="B30" s="233"/>
      <c r="C30" s="221">
        <v>1</v>
      </c>
      <c r="D30" s="222"/>
      <c r="E30" s="223"/>
      <c r="F30" s="224">
        <v>0</v>
      </c>
      <c r="G30" s="225">
        <v>0</v>
      </c>
      <c r="H30" s="225">
        <v>0</v>
      </c>
      <c r="I30" s="224">
        <v>0</v>
      </c>
      <c r="J30" s="235"/>
    </row>
    <row r="31" spans="2:10" x14ac:dyDescent="0.65">
      <c r="B31" s="233"/>
      <c r="C31" s="221">
        <v>2</v>
      </c>
      <c r="D31" s="222"/>
      <c r="E31" s="223"/>
      <c r="F31" s="224">
        <v>0</v>
      </c>
      <c r="G31" s="225">
        <v>0</v>
      </c>
      <c r="H31" s="225">
        <v>0</v>
      </c>
      <c r="I31" s="224">
        <v>0</v>
      </c>
      <c r="J31" s="235"/>
    </row>
    <row r="32" spans="2:10" x14ac:dyDescent="0.65">
      <c r="B32" s="233"/>
      <c r="C32" s="221">
        <v>3</v>
      </c>
      <c r="D32" s="222"/>
      <c r="E32" s="223"/>
      <c r="F32" s="224">
        <v>0</v>
      </c>
      <c r="G32" s="225">
        <v>0</v>
      </c>
      <c r="H32" s="225">
        <v>0</v>
      </c>
      <c r="I32" s="224">
        <v>0</v>
      </c>
      <c r="J32" s="235"/>
    </row>
    <row r="33" spans="2:10" x14ac:dyDescent="0.65">
      <c r="B33" s="233"/>
      <c r="C33" s="221">
        <v>4</v>
      </c>
      <c r="D33" s="222"/>
      <c r="E33" s="223"/>
      <c r="F33" s="224">
        <v>0</v>
      </c>
      <c r="G33" s="225">
        <v>0</v>
      </c>
      <c r="H33" s="225">
        <v>0</v>
      </c>
      <c r="I33" s="224">
        <v>0</v>
      </c>
      <c r="J33" s="235"/>
    </row>
    <row r="34" spans="2:10" x14ac:dyDescent="0.65">
      <c r="B34" s="233"/>
      <c r="C34" s="221">
        <v>5</v>
      </c>
      <c r="D34" s="222"/>
      <c r="E34" s="223"/>
      <c r="F34" s="224">
        <v>0</v>
      </c>
      <c r="G34" s="225">
        <v>0</v>
      </c>
      <c r="H34" s="225">
        <v>0</v>
      </c>
      <c r="I34" s="224">
        <v>0</v>
      </c>
      <c r="J34" s="235"/>
    </row>
    <row r="35" spans="2:10" x14ac:dyDescent="0.65">
      <c r="B35" s="233"/>
      <c r="C35" s="221">
        <v>6</v>
      </c>
      <c r="D35" s="222"/>
      <c r="E35" s="223"/>
      <c r="F35" s="224">
        <v>0</v>
      </c>
      <c r="G35" s="225">
        <v>0</v>
      </c>
      <c r="H35" s="225">
        <v>0</v>
      </c>
      <c r="I35" s="224">
        <v>0</v>
      </c>
      <c r="J35" s="235"/>
    </row>
    <row r="36" spans="2:10" ht="20.5" thickBot="1" x14ac:dyDescent="0.7">
      <c r="B36" s="233"/>
      <c r="C36" s="221">
        <v>7</v>
      </c>
      <c r="D36" s="222"/>
      <c r="E36" s="223"/>
      <c r="F36" s="224">
        <v>0</v>
      </c>
      <c r="G36" s="225">
        <v>0</v>
      </c>
      <c r="H36" s="226">
        <v>0</v>
      </c>
      <c r="I36" s="227">
        <v>0</v>
      </c>
      <c r="J36" s="235"/>
    </row>
    <row r="37" spans="2:10" ht="20.5" thickBot="1" x14ac:dyDescent="0.7">
      <c r="B37" s="233"/>
      <c r="C37" s="240"/>
      <c r="D37" s="241"/>
      <c r="E37" s="235"/>
      <c r="F37" s="242"/>
      <c r="G37" s="242"/>
      <c r="H37" s="231" t="s">
        <v>30</v>
      </c>
      <c r="I37" s="243">
        <v>0</v>
      </c>
      <c r="J37" s="235"/>
    </row>
    <row r="38" spans="2:10" x14ac:dyDescent="0.65">
      <c r="B38" s="233"/>
      <c r="C38" s="233"/>
      <c r="D38" s="233"/>
      <c r="E38" s="233"/>
      <c r="F38" s="233"/>
      <c r="G38" s="233"/>
      <c r="H38" s="233"/>
      <c r="I38" s="233"/>
      <c r="J38" s="233"/>
    </row>
    <row r="40" spans="2:10" x14ac:dyDescent="0.65">
      <c r="B40" s="213"/>
      <c r="C40" s="213"/>
      <c r="D40" s="213"/>
      <c r="E40" s="213"/>
      <c r="F40" s="213"/>
      <c r="G40" s="213"/>
      <c r="H40" s="213"/>
      <c r="I40" s="213"/>
      <c r="J40" s="213"/>
    </row>
    <row r="41" spans="2:10" ht="20.5" thickBot="1" x14ac:dyDescent="0.7">
      <c r="B41" s="213"/>
      <c r="C41" s="244" t="s">
        <v>106</v>
      </c>
      <c r="D41" s="214"/>
      <c r="E41" s="214"/>
      <c r="F41" s="213"/>
      <c r="G41" s="214"/>
      <c r="H41" s="214"/>
      <c r="I41" s="214"/>
      <c r="J41" s="214"/>
    </row>
    <row r="42" spans="2:10" ht="20.5" thickBot="1" x14ac:dyDescent="0.7">
      <c r="B42" s="213"/>
      <c r="C42" s="361">
        <f>[1]INPUTS!P38</f>
        <v>0</v>
      </c>
      <c r="D42" s="362"/>
      <c r="E42" s="215"/>
      <c r="F42" s="213"/>
      <c r="G42" s="214"/>
      <c r="H42" s="214"/>
      <c r="I42" s="214"/>
      <c r="J42" s="214"/>
    </row>
    <row r="43" spans="2:10" ht="20.5" thickBot="1" x14ac:dyDescent="0.7">
      <c r="B43" s="213"/>
      <c r="C43" s="244" t="s">
        <v>107</v>
      </c>
      <c r="D43" s="214"/>
      <c r="E43" s="214"/>
      <c r="F43" s="213"/>
      <c r="G43" s="214"/>
      <c r="H43" s="214"/>
      <c r="I43" s="214"/>
      <c r="J43" s="214"/>
    </row>
    <row r="44" spans="2:10" ht="20.5" thickBot="1" x14ac:dyDescent="0.7">
      <c r="B44" s="213"/>
      <c r="C44" s="361">
        <f>[1]INPUTS!E38</f>
        <v>0</v>
      </c>
      <c r="D44" s="362"/>
      <c r="E44" s="215"/>
      <c r="F44" s="213"/>
      <c r="G44" s="214"/>
      <c r="H44" s="214"/>
      <c r="I44" s="214"/>
      <c r="J44" s="214"/>
    </row>
    <row r="45" spans="2:10" ht="20.5" thickBot="1" x14ac:dyDescent="0.7">
      <c r="B45" s="213"/>
      <c r="C45" s="244" t="s">
        <v>108</v>
      </c>
      <c r="D45" s="214"/>
      <c r="E45" s="214"/>
      <c r="F45" s="213"/>
      <c r="G45" s="214"/>
      <c r="H45" s="214"/>
      <c r="I45" s="214"/>
      <c r="J45" s="214"/>
    </row>
    <row r="46" spans="2:10" ht="20.5" thickBot="1" x14ac:dyDescent="0.7">
      <c r="B46" s="213"/>
      <c r="C46" s="358">
        <v>0</v>
      </c>
      <c r="D46" s="359"/>
      <c r="E46" s="215"/>
      <c r="F46" s="213"/>
      <c r="G46" s="214"/>
      <c r="H46" s="214"/>
      <c r="I46" s="214"/>
      <c r="J46" s="214"/>
    </row>
    <row r="47" spans="2:10" x14ac:dyDescent="0.65">
      <c r="B47" s="213"/>
      <c r="C47" s="216"/>
      <c r="D47" s="216"/>
      <c r="E47" s="216"/>
      <c r="F47" s="213"/>
      <c r="G47" s="214"/>
      <c r="H47" s="214"/>
      <c r="I47" s="214"/>
      <c r="J47" s="214"/>
    </row>
    <row r="48" spans="2:10" ht="33" x14ac:dyDescent="0.65">
      <c r="B48" s="217"/>
      <c r="C48" s="218" t="s">
        <v>109</v>
      </c>
      <c r="D48" s="218" t="s">
        <v>110</v>
      </c>
      <c r="E48" s="218" t="s">
        <v>111</v>
      </c>
      <c r="F48" s="219" t="s">
        <v>112</v>
      </c>
      <c r="G48" s="219" t="s">
        <v>113</v>
      </c>
      <c r="H48" s="219" t="s">
        <v>114</v>
      </c>
      <c r="I48" s="218" t="s">
        <v>115</v>
      </c>
      <c r="J48" s="220"/>
    </row>
    <row r="49" spans="2:10" x14ac:dyDescent="0.65">
      <c r="B49" s="213"/>
      <c r="C49" s="221">
        <v>1</v>
      </c>
      <c r="D49" s="222"/>
      <c r="E49" s="223"/>
      <c r="F49" s="224">
        <v>0</v>
      </c>
      <c r="G49" s="225">
        <v>0</v>
      </c>
      <c r="H49" s="225">
        <v>0</v>
      </c>
      <c r="I49" s="224">
        <v>0</v>
      </c>
      <c r="J49" s="214"/>
    </row>
    <row r="50" spans="2:10" x14ac:dyDescent="0.65">
      <c r="B50" s="213"/>
      <c r="C50" s="221">
        <v>2</v>
      </c>
      <c r="D50" s="222"/>
      <c r="E50" s="223"/>
      <c r="F50" s="224">
        <v>0</v>
      </c>
      <c r="G50" s="225">
        <v>0</v>
      </c>
      <c r="H50" s="225">
        <v>0</v>
      </c>
      <c r="I50" s="224">
        <v>0</v>
      </c>
      <c r="J50" s="214"/>
    </row>
    <row r="51" spans="2:10" x14ac:dyDescent="0.65">
      <c r="B51" s="213"/>
      <c r="C51" s="221">
        <v>3</v>
      </c>
      <c r="D51" s="222"/>
      <c r="E51" s="223"/>
      <c r="F51" s="224">
        <v>0</v>
      </c>
      <c r="G51" s="225">
        <v>0</v>
      </c>
      <c r="H51" s="225">
        <v>0</v>
      </c>
      <c r="I51" s="224">
        <v>0</v>
      </c>
      <c r="J51" s="214"/>
    </row>
    <row r="52" spans="2:10" x14ac:dyDescent="0.65">
      <c r="B52" s="213"/>
      <c r="C52" s="221">
        <v>4</v>
      </c>
      <c r="D52" s="222"/>
      <c r="E52" s="223"/>
      <c r="F52" s="224">
        <v>0</v>
      </c>
      <c r="G52" s="225">
        <v>0</v>
      </c>
      <c r="H52" s="225">
        <v>0</v>
      </c>
      <c r="I52" s="224">
        <v>0</v>
      </c>
      <c r="J52" s="214"/>
    </row>
    <row r="53" spans="2:10" x14ac:dyDescent="0.65">
      <c r="B53" s="213"/>
      <c r="C53" s="221">
        <v>5</v>
      </c>
      <c r="D53" s="222"/>
      <c r="E53" s="223"/>
      <c r="F53" s="224">
        <v>0</v>
      </c>
      <c r="G53" s="225">
        <v>0</v>
      </c>
      <c r="H53" s="225">
        <v>0</v>
      </c>
      <c r="I53" s="224">
        <v>0</v>
      </c>
      <c r="J53" s="214"/>
    </row>
    <row r="54" spans="2:10" x14ac:dyDescent="0.65">
      <c r="B54" s="213"/>
      <c r="C54" s="221">
        <v>6</v>
      </c>
      <c r="D54" s="222"/>
      <c r="E54" s="223"/>
      <c r="F54" s="224">
        <v>0</v>
      </c>
      <c r="G54" s="225">
        <v>0</v>
      </c>
      <c r="H54" s="225">
        <v>0</v>
      </c>
      <c r="I54" s="224">
        <v>0</v>
      </c>
      <c r="J54" s="214"/>
    </row>
    <row r="55" spans="2:10" ht="20.5" thickBot="1" x14ac:dyDescent="0.7">
      <c r="B55" s="213"/>
      <c r="C55" s="221">
        <v>7</v>
      </c>
      <c r="D55" s="222"/>
      <c r="E55" s="223"/>
      <c r="F55" s="224">
        <v>0</v>
      </c>
      <c r="G55" s="225">
        <v>0</v>
      </c>
      <c r="H55" s="226">
        <v>0</v>
      </c>
      <c r="I55" s="227">
        <v>0</v>
      </c>
      <c r="J55" s="214"/>
    </row>
    <row r="56" spans="2:10" ht="20.5" thickBot="1" x14ac:dyDescent="0.7">
      <c r="B56" s="213"/>
      <c r="C56" s="228"/>
      <c r="D56" s="229"/>
      <c r="E56" s="214"/>
      <c r="F56" s="230"/>
      <c r="G56" s="230"/>
      <c r="H56" s="231" t="s">
        <v>30</v>
      </c>
      <c r="I56" s="243">
        <v>0</v>
      </c>
      <c r="J56" s="214"/>
    </row>
    <row r="57" spans="2:10" x14ac:dyDescent="0.65">
      <c r="B57" s="213"/>
      <c r="C57" s="213"/>
      <c r="D57" s="213"/>
      <c r="E57" s="213"/>
      <c r="F57" s="213"/>
      <c r="G57" s="213"/>
      <c r="H57" s="213"/>
      <c r="I57" s="213"/>
      <c r="J57" s="213"/>
    </row>
    <row r="59" spans="2:10" x14ac:dyDescent="0.65">
      <c r="B59" s="233"/>
      <c r="C59" s="233"/>
      <c r="D59" s="233"/>
      <c r="E59" s="233"/>
      <c r="F59" s="233"/>
      <c r="G59" s="233"/>
      <c r="H59" s="233"/>
      <c r="I59" s="233"/>
      <c r="J59" s="233"/>
    </row>
    <row r="60" spans="2:10" ht="20.5" thickBot="1" x14ac:dyDescent="0.7">
      <c r="B60" s="233"/>
      <c r="C60" s="234" t="s">
        <v>106</v>
      </c>
      <c r="D60" s="235"/>
      <c r="E60" s="235"/>
      <c r="F60" s="233"/>
      <c r="G60" s="235"/>
      <c r="H60" s="235"/>
      <c r="I60" s="235"/>
      <c r="J60" s="235"/>
    </row>
    <row r="61" spans="2:10" ht="20.5" thickBot="1" x14ac:dyDescent="0.7">
      <c r="B61" s="233"/>
      <c r="C61" s="361"/>
      <c r="D61" s="362"/>
      <c r="E61" s="236"/>
      <c r="F61" s="233"/>
      <c r="G61" s="235"/>
      <c r="H61" s="235"/>
      <c r="I61" s="235"/>
      <c r="J61" s="235"/>
    </row>
    <row r="62" spans="2:10" ht="20.5" thickBot="1" x14ac:dyDescent="0.7">
      <c r="B62" s="233"/>
      <c r="C62" s="234" t="s">
        <v>107</v>
      </c>
      <c r="D62" s="235"/>
      <c r="E62" s="235"/>
      <c r="F62" s="233"/>
      <c r="G62" s="235"/>
      <c r="H62" s="235"/>
      <c r="I62" s="235"/>
      <c r="J62" s="235"/>
    </row>
    <row r="63" spans="2:10" ht="20.5" thickBot="1" x14ac:dyDescent="0.7">
      <c r="B63" s="233"/>
      <c r="C63" s="361"/>
      <c r="D63" s="362"/>
      <c r="E63" s="236"/>
      <c r="F63" s="233"/>
      <c r="G63" s="235"/>
      <c r="H63" s="235"/>
      <c r="I63" s="235"/>
      <c r="J63" s="235"/>
    </row>
    <row r="64" spans="2:10" ht="20.5" thickBot="1" x14ac:dyDescent="0.7">
      <c r="B64" s="233"/>
      <c r="C64" s="234" t="s">
        <v>108</v>
      </c>
      <c r="D64" s="235"/>
      <c r="E64" s="235"/>
      <c r="F64" s="233"/>
      <c r="G64" s="235"/>
      <c r="H64" s="235"/>
      <c r="I64" s="235"/>
      <c r="J64" s="235"/>
    </row>
    <row r="65" spans="2:10" ht="20.5" thickBot="1" x14ac:dyDescent="0.7">
      <c r="B65" s="233"/>
      <c r="C65" s="358">
        <v>0</v>
      </c>
      <c r="D65" s="359"/>
      <c r="E65" s="236"/>
      <c r="F65" s="233"/>
      <c r="G65" s="235"/>
      <c r="H65" s="235"/>
      <c r="I65" s="235"/>
      <c r="J65" s="235"/>
    </row>
    <row r="66" spans="2:10" x14ac:dyDescent="0.65">
      <c r="B66" s="233"/>
      <c r="C66" s="237"/>
      <c r="D66" s="237"/>
      <c r="E66" s="237"/>
      <c r="F66" s="233"/>
      <c r="G66" s="235"/>
      <c r="H66" s="235"/>
      <c r="I66" s="235"/>
      <c r="J66" s="235"/>
    </row>
    <row r="67" spans="2:10" ht="33" x14ac:dyDescent="0.65">
      <c r="B67" s="238"/>
      <c r="C67" s="218" t="s">
        <v>109</v>
      </c>
      <c r="D67" s="218" t="s">
        <v>110</v>
      </c>
      <c r="E67" s="218" t="s">
        <v>111</v>
      </c>
      <c r="F67" s="219" t="s">
        <v>112</v>
      </c>
      <c r="G67" s="219" t="s">
        <v>113</v>
      </c>
      <c r="H67" s="219" t="s">
        <v>114</v>
      </c>
      <c r="I67" s="218" t="s">
        <v>115</v>
      </c>
      <c r="J67" s="239"/>
    </row>
    <row r="68" spans="2:10" x14ac:dyDescent="0.65">
      <c r="B68" s="233"/>
      <c r="C68" s="221">
        <v>1</v>
      </c>
      <c r="D68" s="222"/>
      <c r="E68" s="223"/>
      <c r="F68" s="224">
        <v>0</v>
      </c>
      <c r="G68" s="225">
        <v>0</v>
      </c>
      <c r="H68" s="225">
        <v>0</v>
      </c>
      <c r="I68" s="224">
        <v>0</v>
      </c>
      <c r="J68" s="235"/>
    </row>
    <row r="69" spans="2:10" x14ac:dyDescent="0.65">
      <c r="B69" s="233"/>
      <c r="C69" s="221">
        <v>2</v>
      </c>
      <c r="D69" s="222"/>
      <c r="E69" s="223"/>
      <c r="F69" s="224">
        <v>0</v>
      </c>
      <c r="G69" s="225">
        <v>0</v>
      </c>
      <c r="H69" s="225">
        <v>0</v>
      </c>
      <c r="I69" s="224">
        <v>0</v>
      </c>
      <c r="J69" s="235"/>
    </row>
    <row r="70" spans="2:10" x14ac:dyDescent="0.65">
      <c r="B70" s="233"/>
      <c r="C70" s="221">
        <v>3</v>
      </c>
      <c r="D70" s="222"/>
      <c r="E70" s="223"/>
      <c r="F70" s="224">
        <v>0</v>
      </c>
      <c r="G70" s="225">
        <v>0</v>
      </c>
      <c r="H70" s="225">
        <v>0</v>
      </c>
      <c r="I70" s="224">
        <v>0</v>
      </c>
      <c r="J70" s="235"/>
    </row>
    <row r="71" spans="2:10" x14ac:dyDescent="0.65">
      <c r="B71" s="233"/>
      <c r="C71" s="221">
        <v>4</v>
      </c>
      <c r="D71" s="222"/>
      <c r="E71" s="223"/>
      <c r="F71" s="224">
        <v>0</v>
      </c>
      <c r="G71" s="225">
        <v>0</v>
      </c>
      <c r="H71" s="225">
        <v>0</v>
      </c>
      <c r="I71" s="224">
        <v>0</v>
      </c>
      <c r="J71" s="235"/>
    </row>
    <row r="72" spans="2:10" x14ac:dyDescent="0.65">
      <c r="B72" s="233"/>
      <c r="C72" s="221">
        <v>5</v>
      </c>
      <c r="D72" s="222"/>
      <c r="E72" s="223"/>
      <c r="F72" s="224">
        <v>0</v>
      </c>
      <c r="G72" s="225">
        <v>0</v>
      </c>
      <c r="H72" s="225">
        <v>0</v>
      </c>
      <c r="I72" s="224">
        <v>0</v>
      </c>
      <c r="J72" s="235"/>
    </row>
    <row r="73" spans="2:10" x14ac:dyDescent="0.65">
      <c r="B73" s="233"/>
      <c r="C73" s="221">
        <v>6</v>
      </c>
      <c r="D73" s="222"/>
      <c r="E73" s="223"/>
      <c r="F73" s="224">
        <v>0</v>
      </c>
      <c r="G73" s="225">
        <v>0</v>
      </c>
      <c r="H73" s="225">
        <v>0</v>
      </c>
      <c r="I73" s="224">
        <v>0</v>
      </c>
      <c r="J73" s="235"/>
    </row>
    <row r="74" spans="2:10" ht="20.5" thickBot="1" x14ac:dyDescent="0.7">
      <c r="B74" s="233"/>
      <c r="C74" s="221">
        <v>7</v>
      </c>
      <c r="D74" s="222"/>
      <c r="E74" s="223"/>
      <c r="F74" s="224">
        <v>0</v>
      </c>
      <c r="G74" s="225">
        <v>0</v>
      </c>
      <c r="H74" s="226">
        <v>0</v>
      </c>
      <c r="I74" s="227">
        <v>0</v>
      </c>
      <c r="J74" s="235"/>
    </row>
    <row r="75" spans="2:10" ht="20.5" thickBot="1" x14ac:dyDescent="0.7">
      <c r="B75" s="233"/>
      <c r="C75" s="240"/>
      <c r="D75" s="241"/>
      <c r="E75" s="235"/>
      <c r="F75" s="242"/>
      <c r="G75" s="242"/>
      <c r="H75" s="231" t="s">
        <v>30</v>
      </c>
      <c r="I75" s="243">
        <v>0</v>
      </c>
      <c r="J75" s="235"/>
    </row>
    <row r="76" spans="2:10" x14ac:dyDescent="0.65">
      <c r="B76" s="233"/>
      <c r="C76" s="233"/>
      <c r="D76" s="233"/>
      <c r="E76" s="233"/>
      <c r="F76" s="233"/>
      <c r="G76" s="233"/>
      <c r="H76" s="233"/>
      <c r="I76" s="233"/>
      <c r="J76" s="233"/>
    </row>
    <row r="78" spans="2:10" x14ac:dyDescent="0.65">
      <c r="B78" s="213"/>
      <c r="C78" s="213"/>
      <c r="D78" s="213"/>
      <c r="E78" s="213"/>
      <c r="F78" s="213"/>
      <c r="G78" s="213"/>
      <c r="H78" s="213"/>
      <c r="I78" s="213"/>
      <c r="J78" s="213"/>
    </row>
    <row r="79" spans="2:10" ht="20.5" thickBot="1" x14ac:dyDescent="0.7">
      <c r="B79" s="213"/>
      <c r="C79" s="244" t="s">
        <v>106</v>
      </c>
      <c r="D79" s="214"/>
      <c r="E79" s="214"/>
      <c r="F79" s="213"/>
      <c r="G79" s="214"/>
      <c r="H79" s="214"/>
      <c r="I79" s="214"/>
      <c r="J79" s="214"/>
    </row>
    <row r="80" spans="2:10" ht="20.5" thickBot="1" x14ac:dyDescent="0.7">
      <c r="B80" s="213"/>
      <c r="C80" s="361"/>
      <c r="D80" s="362"/>
      <c r="E80" s="215"/>
      <c r="F80" s="213"/>
      <c r="G80" s="214"/>
      <c r="H80" s="214"/>
      <c r="I80" s="214"/>
      <c r="J80" s="214"/>
    </row>
    <row r="81" spans="2:10" ht="20.5" thickBot="1" x14ac:dyDescent="0.7">
      <c r="B81" s="213"/>
      <c r="C81" s="244" t="s">
        <v>107</v>
      </c>
      <c r="D81" s="214"/>
      <c r="E81" s="214"/>
      <c r="F81" s="213"/>
      <c r="G81" s="214"/>
      <c r="H81" s="214"/>
      <c r="I81" s="214"/>
      <c r="J81" s="214"/>
    </row>
    <row r="82" spans="2:10" ht="20.5" thickBot="1" x14ac:dyDescent="0.7">
      <c r="B82" s="213"/>
      <c r="C82" s="361"/>
      <c r="D82" s="362"/>
      <c r="E82" s="215"/>
      <c r="F82" s="213"/>
      <c r="G82" s="214"/>
      <c r="H82" s="214"/>
      <c r="I82" s="214"/>
      <c r="J82" s="214"/>
    </row>
    <row r="83" spans="2:10" ht="20.5" thickBot="1" x14ac:dyDescent="0.7">
      <c r="B83" s="213"/>
      <c r="C83" s="244" t="s">
        <v>108</v>
      </c>
      <c r="D83" s="214"/>
      <c r="E83" s="214"/>
      <c r="F83" s="213"/>
      <c r="G83" s="214"/>
      <c r="H83" s="214"/>
      <c r="I83" s="214"/>
      <c r="J83" s="214"/>
    </row>
    <row r="84" spans="2:10" ht="20.5" thickBot="1" x14ac:dyDescent="0.7">
      <c r="B84" s="213"/>
      <c r="C84" s="358">
        <v>0</v>
      </c>
      <c r="D84" s="359"/>
      <c r="E84" s="215"/>
      <c r="F84" s="213"/>
      <c r="G84" s="214"/>
      <c r="H84" s="214"/>
      <c r="I84" s="214"/>
      <c r="J84" s="214"/>
    </row>
    <row r="85" spans="2:10" x14ac:dyDescent="0.65">
      <c r="B85" s="213"/>
      <c r="C85" s="216"/>
      <c r="D85" s="216"/>
      <c r="E85" s="216"/>
      <c r="F85" s="213"/>
      <c r="G85" s="214"/>
      <c r="H85" s="214"/>
      <c r="I85" s="214"/>
      <c r="J85" s="214"/>
    </row>
    <row r="86" spans="2:10" ht="33" x14ac:dyDescent="0.65">
      <c r="B86" s="217"/>
      <c r="C86" s="218" t="s">
        <v>109</v>
      </c>
      <c r="D86" s="218" t="s">
        <v>110</v>
      </c>
      <c r="E86" s="218" t="s">
        <v>111</v>
      </c>
      <c r="F86" s="219" t="s">
        <v>112</v>
      </c>
      <c r="G86" s="219" t="s">
        <v>113</v>
      </c>
      <c r="H86" s="219" t="s">
        <v>114</v>
      </c>
      <c r="I86" s="218" t="s">
        <v>115</v>
      </c>
      <c r="J86" s="220"/>
    </row>
    <row r="87" spans="2:10" x14ac:dyDescent="0.65">
      <c r="B87" s="213"/>
      <c r="C87" s="221">
        <v>1</v>
      </c>
      <c r="D87" s="222"/>
      <c r="E87" s="223"/>
      <c r="F87" s="224">
        <v>0</v>
      </c>
      <c r="G87" s="225">
        <v>0</v>
      </c>
      <c r="H87" s="225">
        <v>0</v>
      </c>
      <c r="I87" s="224">
        <v>0</v>
      </c>
      <c r="J87" s="214"/>
    </row>
    <row r="88" spans="2:10" x14ac:dyDescent="0.65">
      <c r="B88" s="213"/>
      <c r="C88" s="221">
        <v>2</v>
      </c>
      <c r="D88" s="222"/>
      <c r="E88" s="223"/>
      <c r="F88" s="224">
        <v>0</v>
      </c>
      <c r="G88" s="225">
        <v>0</v>
      </c>
      <c r="H88" s="225">
        <v>0</v>
      </c>
      <c r="I88" s="224">
        <v>0</v>
      </c>
      <c r="J88" s="214"/>
    </row>
    <row r="89" spans="2:10" x14ac:dyDescent="0.65">
      <c r="B89" s="213"/>
      <c r="C89" s="221">
        <v>3</v>
      </c>
      <c r="D89" s="222"/>
      <c r="E89" s="223"/>
      <c r="F89" s="224">
        <v>0</v>
      </c>
      <c r="G89" s="225">
        <v>0</v>
      </c>
      <c r="H89" s="225">
        <v>0</v>
      </c>
      <c r="I89" s="224">
        <v>0</v>
      </c>
      <c r="J89" s="214"/>
    </row>
    <row r="90" spans="2:10" x14ac:dyDescent="0.65">
      <c r="B90" s="213"/>
      <c r="C90" s="221">
        <v>4</v>
      </c>
      <c r="D90" s="222"/>
      <c r="E90" s="223"/>
      <c r="F90" s="224">
        <v>0</v>
      </c>
      <c r="G90" s="225">
        <v>0</v>
      </c>
      <c r="H90" s="225">
        <v>0</v>
      </c>
      <c r="I90" s="224">
        <v>0</v>
      </c>
      <c r="J90" s="214"/>
    </row>
    <row r="91" spans="2:10" x14ac:dyDescent="0.65">
      <c r="B91" s="213"/>
      <c r="C91" s="221">
        <v>5</v>
      </c>
      <c r="D91" s="222"/>
      <c r="E91" s="223"/>
      <c r="F91" s="224">
        <v>0</v>
      </c>
      <c r="G91" s="225">
        <v>0</v>
      </c>
      <c r="H91" s="225">
        <v>0</v>
      </c>
      <c r="I91" s="224">
        <v>0</v>
      </c>
      <c r="J91" s="214"/>
    </row>
    <row r="92" spans="2:10" x14ac:dyDescent="0.65">
      <c r="B92" s="213"/>
      <c r="C92" s="221">
        <v>6</v>
      </c>
      <c r="D92" s="222"/>
      <c r="E92" s="223"/>
      <c r="F92" s="224">
        <v>0</v>
      </c>
      <c r="G92" s="225">
        <v>0</v>
      </c>
      <c r="H92" s="225">
        <v>0</v>
      </c>
      <c r="I92" s="224">
        <v>0</v>
      </c>
      <c r="J92" s="214"/>
    </row>
    <row r="93" spans="2:10" ht="20.5" thickBot="1" x14ac:dyDescent="0.7">
      <c r="B93" s="213"/>
      <c r="C93" s="221">
        <v>7</v>
      </c>
      <c r="D93" s="222"/>
      <c r="E93" s="223"/>
      <c r="F93" s="224">
        <v>0</v>
      </c>
      <c r="G93" s="225">
        <v>0</v>
      </c>
      <c r="H93" s="226">
        <v>0</v>
      </c>
      <c r="I93" s="227">
        <v>0</v>
      </c>
      <c r="J93" s="214"/>
    </row>
    <row r="94" spans="2:10" ht="20.5" thickBot="1" x14ac:dyDescent="0.7">
      <c r="B94" s="213"/>
      <c r="C94" s="228"/>
      <c r="D94" s="229"/>
      <c r="E94" s="214"/>
      <c r="F94" s="230"/>
      <c r="G94" s="230"/>
      <c r="H94" s="231" t="s">
        <v>30</v>
      </c>
      <c r="I94" s="243">
        <v>0</v>
      </c>
      <c r="J94" s="214"/>
    </row>
    <row r="95" spans="2:10" x14ac:dyDescent="0.65">
      <c r="B95" s="213"/>
      <c r="C95" s="213"/>
      <c r="D95" s="213"/>
      <c r="E95" s="213"/>
      <c r="F95" s="213"/>
      <c r="G95" s="213"/>
      <c r="H95" s="213"/>
      <c r="I95" s="213"/>
      <c r="J95" s="213"/>
    </row>
    <row r="97" spans="2:10" x14ac:dyDescent="0.65">
      <c r="B97" s="233"/>
      <c r="C97" s="233"/>
      <c r="D97" s="233"/>
      <c r="E97" s="233"/>
      <c r="F97" s="233"/>
      <c r="G97" s="233"/>
      <c r="H97" s="233"/>
      <c r="I97" s="233"/>
      <c r="J97" s="233"/>
    </row>
    <row r="98" spans="2:10" ht="20.5" thickBot="1" x14ac:dyDescent="0.7">
      <c r="B98" s="233"/>
      <c r="C98" s="234" t="s">
        <v>106</v>
      </c>
      <c r="D98" s="235"/>
      <c r="E98" s="235"/>
      <c r="F98" s="233"/>
      <c r="G98" s="235"/>
      <c r="H98" s="235"/>
      <c r="I98" s="235"/>
      <c r="J98" s="235"/>
    </row>
    <row r="99" spans="2:10" ht="20.5" thickBot="1" x14ac:dyDescent="0.7">
      <c r="B99" s="233"/>
      <c r="C99" s="361"/>
      <c r="D99" s="362"/>
      <c r="E99" s="236"/>
      <c r="F99" s="233"/>
      <c r="G99" s="235"/>
      <c r="H99" s="235"/>
      <c r="I99" s="235"/>
      <c r="J99" s="235"/>
    </row>
    <row r="100" spans="2:10" ht="20.5" thickBot="1" x14ac:dyDescent="0.7">
      <c r="B100" s="233"/>
      <c r="C100" s="234" t="s">
        <v>107</v>
      </c>
      <c r="D100" s="235"/>
      <c r="E100" s="235"/>
      <c r="F100" s="233"/>
      <c r="G100" s="235"/>
      <c r="H100" s="235"/>
      <c r="I100" s="235"/>
      <c r="J100" s="235"/>
    </row>
    <row r="101" spans="2:10" ht="20.5" thickBot="1" x14ac:dyDescent="0.7">
      <c r="B101" s="233"/>
      <c r="C101" s="361"/>
      <c r="D101" s="362"/>
      <c r="E101" s="236"/>
      <c r="F101" s="233"/>
      <c r="G101" s="235"/>
      <c r="H101" s="235"/>
      <c r="I101" s="235"/>
      <c r="J101" s="235"/>
    </row>
    <row r="102" spans="2:10" ht="20.5" thickBot="1" x14ac:dyDescent="0.7">
      <c r="B102" s="233"/>
      <c r="C102" s="234" t="s">
        <v>108</v>
      </c>
      <c r="D102" s="235"/>
      <c r="E102" s="235"/>
      <c r="F102" s="233"/>
      <c r="G102" s="235"/>
      <c r="H102" s="235"/>
      <c r="I102" s="235"/>
      <c r="J102" s="235"/>
    </row>
    <row r="103" spans="2:10" ht="20.5" thickBot="1" x14ac:dyDescent="0.7">
      <c r="B103" s="233"/>
      <c r="C103" s="358">
        <v>0</v>
      </c>
      <c r="D103" s="359"/>
      <c r="E103" s="236"/>
      <c r="F103" s="233"/>
      <c r="G103" s="235"/>
      <c r="H103" s="235"/>
      <c r="I103" s="235"/>
      <c r="J103" s="235"/>
    </row>
    <row r="104" spans="2:10" x14ac:dyDescent="0.65">
      <c r="B104" s="233"/>
      <c r="C104" s="237"/>
      <c r="D104" s="237"/>
      <c r="E104" s="237"/>
      <c r="F104" s="233"/>
      <c r="G104" s="235"/>
      <c r="H104" s="235"/>
      <c r="I104" s="235"/>
      <c r="J104" s="235"/>
    </row>
    <row r="105" spans="2:10" ht="33" x14ac:dyDescent="0.65">
      <c r="B105" s="238"/>
      <c r="C105" s="218" t="s">
        <v>109</v>
      </c>
      <c r="D105" s="218" t="s">
        <v>110</v>
      </c>
      <c r="E105" s="218" t="s">
        <v>111</v>
      </c>
      <c r="F105" s="219" t="s">
        <v>112</v>
      </c>
      <c r="G105" s="219" t="s">
        <v>113</v>
      </c>
      <c r="H105" s="219" t="s">
        <v>114</v>
      </c>
      <c r="I105" s="218" t="s">
        <v>115</v>
      </c>
      <c r="J105" s="239"/>
    </row>
    <row r="106" spans="2:10" x14ac:dyDescent="0.65">
      <c r="B106" s="233"/>
      <c r="C106" s="221">
        <v>1</v>
      </c>
      <c r="D106" s="222"/>
      <c r="E106" s="223"/>
      <c r="F106" s="224">
        <v>0</v>
      </c>
      <c r="G106" s="225">
        <v>0</v>
      </c>
      <c r="H106" s="225">
        <v>0</v>
      </c>
      <c r="I106" s="224">
        <v>0</v>
      </c>
      <c r="J106" s="235"/>
    </row>
    <row r="107" spans="2:10" x14ac:dyDescent="0.65">
      <c r="B107" s="233"/>
      <c r="C107" s="221">
        <v>2</v>
      </c>
      <c r="D107" s="222"/>
      <c r="E107" s="223"/>
      <c r="F107" s="224">
        <v>0</v>
      </c>
      <c r="G107" s="225">
        <v>0</v>
      </c>
      <c r="H107" s="225">
        <v>0</v>
      </c>
      <c r="I107" s="224">
        <v>0</v>
      </c>
      <c r="J107" s="235"/>
    </row>
    <row r="108" spans="2:10" x14ac:dyDescent="0.65">
      <c r="B108" s="233"/>
      <c r="C108" s="221">
        <v>3</v>
      </c>
      <c r="D108" s="222"/>
      <c r="E108" s="223"/>
      <c r="F108" s="224">
        <v>0</v>
      </c>
      <c r="G108" s="225">
        <v>0</v>
      </c>
      <c r="H108" s="225">
        <v>0</v>
      </c>
      <c r="I108" s="224">
        <v>0</v>
      </c>
      <c r="J108" s="235"/>
    </row>
    <row r="109" spans="2:10" x14ac:dyDescent="0.65">
      <c r="B109" s="233"/>
      <c r="C109" s="221">
        <v>4</v>
      </c>
      <c r="D109" s="222"/>
      <c r="E109" s="223"/>
      <c r="F109" s="224">
        <v>0</v>
      </c>
      <c r="G109" s="225">
        <v>0</v>
      </c>
      <c r="H109" s="225">
        <v>0</v>
      </c>
      <c r="I109" s="224">
        <v>0</v>
      </c>
      <c r="J109" s="235"/>
    </row>
    <row r="110" spans="2:10" x14ac:dyDescent="0.65">
      <c r="B110" s="233"/>
      <c r="C110" s="221">
        <v>5</v>
      </c>
      <c r="D110" s="222"/>
      <c r="E110" s="223"/>
      <c r="F110" s="224">
        <v>0</v>
      </c>
      <c r="G110" s="225">
        <v>0</v>
      </c>
      <c r="H110" s="225">
        <v>0</v>
      </c>
      <c r="I110" s="224">
        <v>0</v>
      </c>
      <c r="J110" s="235"/>
    </row>
    <row r="111" spans="2:10" x14ac:dyDescent="0.65">
      <c r="B111" s="233"/>
      <c r="C111" s="221">
        <v>6</v>
      </c>
      <c r="D111" s="222"/>
      <c r="E111" s="223"/>
      <c r="F111" s="224">
        <v>0</v>
      </c>
      <c r="G111" s="225">
        <v>0</v>
      </c>
      <c r="H111" s="225">
        <v>0</v>
      </c>
      <c r="I111" s="224">
        <v>0</v>
      </c>
      <c r="J111" s="235"/>
    </row>
    <row r="112" spans="2:10" ht="20.5" thickBot="1" x14ac:dyDescent="0.7">
      <c r="B112" s="233"/>
      <c r="C112" s="221">
        <v>7</v>
      </c>
      <c r="D112" s="222"/>
      <c r="E112" s="223"/>
      <c r="F112" s="224">
        <v>0</v>
      </c>
      <c r="G112" s="225">
        <v>0</v>
      </c>
      <c r="H112" s="226">
        <v>0</v>
      </c>
      <c r="I112" s="227">
        <v>0</v>
      </c>
      <c r="J112" s="235"/>
    </row>
    <row r="113" spans="2:10" ht="20.5" thickBot="1" x14ac:dyDescent="0.7">
      <c r="B113" s="233"/>
      <c r="C113" s="240"/>
      <c r="D113" s="241"/>
      <c r="E113" s="235"/>
      <c r="F113" s="242"/>
      <c r="G113" s="242"/>
      <c r="H113" s="231" t="s">
        <v>30</v>
      </c>
      <c r="I113" s="243">
        <v>0</v>
      </c>
      <c r="J113" s="235"/>
    </row>
    <row r="114" spans="2:10" x14ac:dyDescent="0.65">
      <c r="B114" s="233"/>
      <c r="C114" s="233"/>
      <c r="D114" s="233"/>
      <c r="E114" s="233"/>
      <c r="F114" s="233"/>
      <c r="G114" s="233"/>
      <c r="H114" s="233"/>
      <c r="I114" s="233"/>
      <c r="J114" s="233"/>
    </row>
    <row r="116" spans="2:10" x14ac:dyDescent="0.65">
      <c r="B116" s="213"/>
      <c r="C116" s="213"/>
      <c r="D116" s="213"/>
      <c r="E116" s="213"/>
      <c r="F116" s="213"/>
      <c r="G116" s="213"/>
      <c r="H116" s="213"/>
      <c r="I116" s="213"/>
      <c r="J116" s="213"/>
    </row>
    <row r="117" spans="2:10" ht="20.5" thickBot="1" x14ac:dyDescent="0.7">
      <c r="B117" s="213"/>
      <c r="C117" s="244" t="s">
        <v>106</v>
      </c>
      <c r="D117" s="214"/>
      <c r="E117" s="214"/>
      <c r="F117" s="213"/>
      <c r="G117" s="214"/>
      <c r="H117" s="214"/>
      <c r="I117" s="214"/>
      <c r="J117" s="214"/>
    </row>
    <row r="118" spans="2:10" ht="20.5" thickBot="1" x14ac:dyDescent="0.7">
      <c r="B118" s="213"/>
      <c r="C118" s="361"/>
      <c r="D118" s="362"/>
      <c r="E118" s="215"/>
      <c r="F118" s="213"/>
      <c r="G118" s="214"/>
      <c r="H118" s="214"/>
      <c r="I118" s="214"/>
      <c r="J118" s="214"/>
    </row>
    <row r="119" spans="2:10" ht="20.5" thickBot="1" x14ac:dyDescent="0.7">
      <c r="B119" s="213"/>
      <c r="C119" s="244" t="s">
        <v>107</v>
      </c>
      <c r="D119" s="214"/>
      <c r="E119" s="214"/>
      <c r="F119" s="213"/>
      <c r="G119" s="214"/>
      <c r="H119" s="214"/>
      <c r="I119" s="214"/>
      <c r="J119" s="214"/>
    </row>
    <row r="120" spans="2:10" ht="20.5" thickBot="1" x14ac:dyDescent="0.7">
      <c r="B120" s="213"/>
      <c r="C120" s="361"/>
      <c r="D120" s="362"/>
      <c r="E120" s="215"/>
      <c r="F120" s="213"/>
      <c r="G120" s="214"/>
      <c r="H120" s="214"/>
      <c r="I120" s="214"/>
      <c r="J120" s="214"/>
    </row>
    <row r="121" spans="2:10" ht="20.5" thickBot="1" x14ac:dyDescent="0.7">
      <c r="B121" s="213"/>
      <c r="C121" s="244" t="s">
        <v>108</v>
      </c>
      <c r="D121" s="214"/>
      <c r="E121" s="214"/>
      <c r="F121" s="213"/>
      <c r="G121" s="214"/>
      <c r="H121" s="214"/>
      <c r="I121" s="214"/>
      <c r="J121" s="214"/>
    </row>
    <row r="122" spans="2:10" ht="20.5" thickBot="1" x14ac:dyDescent="0.7">
      <c r="B122" s="213"/>
      <c r="C122" s="358">
        <v>0</v>
      </c>
      <c r="D122" s="359"/>
      <c r="E122" s="215"/>
      <c r="F122" s="213"/>
      <c r="G122" s="214"/>
      <c r="H122" s="214"/>
      <c r="I122" s="214"/>
      <c r="J122" s="214"/>
    </row>
    <row r="123" spans="2:10" x14ac:dyDescent="0.65">
      <c r="B123" s="213"/>
      <c r="C123" s="216"/>
      <c r="D123" s="216"/>
      <c r="E123" s="216"/>
      <c r="F123" s="213"/>
      <c r="G123" s="214"/>
      <c r="H123" s="214"/>
      <c r="I123" s="214"/>
      <c r="J123" s="214"/>
    </row>
    <row r="124" spans="2:10" ht="33" x14ac:dyDescent="0.65">
      <c r="B124" s="217"/>
      <c r="C124" s="218" t="s">
        <v>109</v>
      </c>
      <c r="D124" s="218" t="s">
        <v>110</v>
      </c>
      <c r="E124" s="218" t="s">
        <v>111</v>
      </c>
      <c r="F124" s="219" t="s">
        <v>112</v>
      </c>
      <c r="G124" s="219" t="s">
        <v>113</v>
      </c>
      <c r="H124" s="219" t="s">
        <v>114</v>
      </c>
      <c r="I124" s="218" t="s">
        <v>115</v>
      </c>
      <c r="J124" s="220"/>
    </row>
    <row r="125" spans="2:10" x14ac:dyDescent="0.65">
      <c r="B125" s="213"/>
      <c r="C125" s="221">
        <v>1</v>
      </c>
      <c r="D125" s="222"/>
      <c r="E125" s="223"/>
      <c r="F125" s="224">
        <v>0</v>
      </c>
      <c r="G125" s="225">
        <v>0</v>
      </c>
      <c r="H125" s="225">
        <v>0</v>
      </c>
      <c r="I125" s="224">
        <v>0</v>
      </c>
      <c r="J125" s="214"/>
    </row>
    <row r="126" spans="2:10" x14ac:dyDescent="0.65">
      <c r="B126" s="213"/>
      <c r="C126" s="221">
        <v>2</v>
      </c>
      <c r="D126" s="222"/>
      <c r="E126" s="223"/>
      <c r="F126" s="224">
        <v>0</v>
      </c>
      <c r="G126" s="225">
        <v>0</v>
      </c>
      <c r="H126" s="225">
        <v>0</v>
      </c>
      <c r="I126" s="224">
        <v>0</v>
      </c>
      <c r="J126" s="214"/>
    </row>
    <row r="127" spans="2:10" x14ac:dyDescent="0.65">
      <c r="B127" s="213"/>
      <c r="C127" s="221">
        <v>3</v>
      </c>
      <c r="D127" s="222"/>
      <c r="E127" s="223"/>
      <c r="F127" s="224">
        <v>0</v>
      </c>
      <c r="G127" s="225">
        <v>0</v>
      </c>
      <c r="H127" s="225">
        <v>0</v>
      </c>
      <c r="I127" s="224">
        <v>0</v>
      </c>
      <c r="J127" s="214"/>
    </row>
    <row r="128" spans="2:10" x14ac:dyDescent="0.65">
      <c r="B128" s="213"/>
      <c r="C128" s="221">
        <v>4</v>
      </c>
      <c r="D128" s="222"/>
      <c r="E128" s="223"/>
      <c r="F128" s="224">
        <v>0</v>
      </c>
      <c r="G128" s="225">
        <v>0</v>
      </c>
      <c r="H128" s="225">
        <v>0</v>
      </c>
      <c r="I128" s="224">
        <v>0</v>
      </c>
      <c r="J128" s="214"/>
    </row>
    <row r="129" spans="2:10" x14ac:dyDescent="0.65">
      <c r="B129" s="213"/>
      <c r="C129" s="221">
        <v>5</v>
      </c>
      <c r="D129" s="222"/>
      <c r="E129" s="223"/>
      <c r="F129" s="224">
        <v>0</v>
      </c>
      <c r="G129" s="225">
        <v>0</v>
      </c>
      <c r="H129" s="225">
        <v>0</v>
      </c>
      <c r="I129" s="224">
        <v>0</v>
      </c>
      <c r="J129" s="214"/>
    </row>
    <row r="130" spans="2:10" x14ac:dyDescent="0.65">
      <c r="B130" s="213"/>
      <c r="C130" s="221">
        <v>6</v>
      </c>
      <c r="D130" s="222"/>
      <c r="E130" s="223"/>
      <c r="F130" s="224">
        <v>0</v>
      </c>
      <c r="G130" s="225">
        <v>0</v>
      </c>
      <c r="H130" s="225">
        <v>0</v>
      </c>
      <c r="I130" s="224">
        <v>0</v>
      </c>
      <c r="J130" s="214"/>
    </row>
    <row r="131" spans="2:10" ht="20.5" thickBot="1" x14ac:dyDescent="0.7">
      <c r="B131" s="213"/>
      <c r="C131" s="221">
        <v>7</v>
      </c>
      <c r="D131" s="222"/>
      <c r="E131" s="223"/>
      <c r="F131" s="224">
        <v>0</v>
      </c>
      <c r="G131" s="225">
        <v>0</v>
      </c>
      <c r="H131" s="226">
        <v>0</v>
      </c>
      <c r="I131" s="227">
        <v>0</v>
      </c>
      <c r="J131" s="214"/>
    </row>
    <row r="132" spans="2:10" ht="20.5" thickBot="1" x14ac:dyDescent="0.7">
      <c r="B132" s="213"/>
      <c r="C132" s="228"/>
      <c r="D132" s="229"/>
      <c r="E132" s="214"/>
      <c r="F132" s="230"/>
      <c r="G132" s="230"/>
      <c r="H132" s="231" t="s">
        <v>30</v>
      </c>
      <c r="I132" s="243">
        <v>0</v>
      </c>
      <c r="J132" s="214"/>
    </row>
    <row r="133" spans="2:10" x14ac:dyDescent="0.65">
      <c r="B133" s="213"/>
      <c r="C133" s="213"/>
      <c r="D133" s="213"/>
      <c r="E133" s="213"/>
      <c r="F133" s="213"/>
      <c r="G133" s="213"/>
      <c r="H133" s="213"/>
      <c r="I133" s="213"/>
      <c r="J133" s="213"/>
    </row>
    <row r="135" spans="2:10" x14ac:dyDescent="0.65">
      <c r="B135" s="233"/>
      <c r="C135" s="233"/>
      <c r="D135" s="233"/>
      <c r="E135" s="233"/>
      <c r="F135" s="233"/>
      <c r="G135" s="233"/>
      <c r="H135" s="233"/>
      <c r="I135" s="233"/>
      <c r="J135" s="233"/>
    </row>
    <row r="136" spans="2:10" ht="20.5" thickBot="1" x14ac:dyDescent="0.7">
      <c r="B136" s="233"/>
      <c r="C136" s="234" t="s">
        <v>106</v>
      </c>
      <c r="D136" s="235"/>
      <c r="E136" s="235"/>
      <c r="F136" s="233"/>
      <c r="G136" s="235"/>
      <c r="H136" s="235"/>
      <c r="I136" s="235"/>
      <c r="J136" s="235"/>
    </row>
    <row r="137" spans="2:10" ht="20.5" thickBot="1" x14ac:dyDescent="0.7">
      <c r="B137" s="233"/>
      <c r="C137" s="361"/>
      <c r="D137" s="362"/>
      <c r="E137" s="236"/>
      <c r="F137" s="233"/>
      <c r="G137" s="235"/>
      <c r="H137" s="235"/>
      <c r="I137" s="235"/>
      <c r="J137" s="235"/>
    </row>
    <row r="138" spans="2:10" ht="20.5" thickBot="1" x14ac:dyDescent="0.7">
      <c r="B138" s="233"/>
      <c r="C138" s="234" t="s">
        <v>107</v>
      </c>
      <c r="D138" s="235"/>
      <c r="E138" s="235"/>
      <c r="F138" s="233"/>
      <c r="G138" s="235"/>
      <c r="H138" s="235"/>
      <c r="I138" s="235"/>
      <c r="J138" s="235"/>
    </row>
    <row r="139" spans="2:10" ht="20.5" thickBot="1" x14ac:dyDescent="0.7">
      <c r="B139" s="233"/>
      <c r="C139" s="361"/>
      <c r="D139" s="362"/>
      <c r="E139" s="236"/>
      <c r="F139" s="233"/>
      <c r="G139" s="235"/>
      <c r="H139" s="235"/>
      <c r="I139" s="235"/>
      <c r="J139" s="235"/>
    </row>
    <row r="140" spans="2:10" ht="20.5" thickBot="1" x14ac:dyDescent="0.7">
      <c r="B140" s="233"/>
      <c r="C140" s="234" t="s">
        <v>108</v>
      </c>
      <c r="D140" s="235"/>
      <c r="E140" s="235"/>
      <c r="F140" s="233"/>
      <c r="G140" s="235"/>
      <c r="H140" s="235"/>
      <c r="I140" s="235"/>
      <c r="J140" s="235"/>
    </row>
    <row r="141" spans="2:10" ht="20.5" thickBot="1" x14ac:dyDescent="0.7">
      <c r="B141" s="233"/>
      <c r="C141" s="358">
        <v>0</v>
      </c>
      <c r="D141" s="359"/>
      <c r="E141" s="236"/>
      <c r="F141" s="233"/>
      <c r="G141" s="235"/>
      <c r="H141" s="235"/>
      <c r="I141" s="235"/>
      <c r="J141" s="235"/>
    </row>
    <row r="142" spans="2:10" x14ac:dyDescent="0.65">
      <c r="B142" s="233"/>
      <c r="C142" s="237"/>
      <c r="D142" s="237"/>
      <c r="E142" s="237"/>
      <c r="F142" s="233"/>
      <c r="G142" s="235"/>
      <c r="H142" s="235"/>
      <c r="I142" s="235"/>
      <c r="J142" s="235"/>
    </row>
    <row r="143" spans="2:10" ht="33" x14ac:dyDescent="0.65">
      <c r="B143" s="238"/>
      <c r="C143" s="218" t="s">
        <v>109</v>
      </c>
      <c r="D143" s="218" t="s">
        <v>110</v>
      </c>
      <c r="E143" s="218" t="s">
        <v>111</v>
      </c>
      <c r="F143" s="219" t="s">
        <v>112</v>
      </c>
      <c r="G143" s="219" t="s">
        <v>113</v>
      </c>
      <c r="H143" s="219" t="s">
        <v>114</v>
      </c>
      <c r="I143" s="218" t="s">
        <v>115</v>
      </c>
      <c r="J143" s="239"/>
    </row>
    <row r="144" spans="2:10" x14ac:dyDescent="0.65">
      <c r="B144" s="233"/>
      <c r="C144" s="221">
        <v>1</v>
      </c>
      <c r="D144" s="222"/>
      <c r="E144" s="223"/>
      <c r="F144" s="224">
        <v>0</v>
      </c>
      <c r="G144" s="225">
        <v>0</v>
      </c>
      <c r="H144" s="225">
        <v>0</v>
      </c>
      <c r="I144" s="224">
        <v>0</v>
      </c>
      <c r="J144" s="235"/>
    </row>
    <row r="145" spans="2:10" x14ac:dyDescent="0.65">
      <c r="B145" s="233"/>
      <c r="C145" s="221">
        <v>2</v>
      </c>
      <c r="D145" s="222"/>
      <c r="E145" s="223"/>
      <c r="F145" s="224">
        <v>0</v>
      </c>
      <c r="G145" s="225">
        <v>0</v>
      </c>
      <c r="H145" s="225">
        <v>0</v>
      </c>
      <c r="I145" s="224">
        <v>0</v>
      </c>
      <c r="J145" s="235"/>
    </row>
    <row r="146" spans="2:10" x14ac:dyDescent="0.65">
      <c r="B146" s="233"/>
      <c r="C146" s="221">
        <v>3</v>
      </c>
      <c r="D146" s="222"/>
      <c r="E146" s="223"/>
      <c r="F146" s="224">
        <v>0</v>
      </c>
      <c r="G146" s="225">
        <v>0</v>
      </c>
      <c r="H146" s="225">
        <v>0</v>
      </c>
      <c r="I146" s="224">
        <v>0</v>
      </c>
      <c r="J146" s="235"/>
    </row>
    <row r="147" spans="2:10" x14ac:dyDescent="0.65">
      <c r="B147" s="233"/>
      <c r="C147" s="221">
        <v>4</v>
      </c>
      <c r="D147" s="222"/>
      <c r="E147" s="223"/>
      <c r="F147" s="224">
        <v>0</v>
      </c>
      <c r="G147" s="225">
        <v>0</v>
      </c>
      <c r="H147" s="225">
        <v>0</v>
      </c>
      <c r="I147" s="224">
        <v>0</v>
      </c>
      <c r="J147" s="235"/>
    </row>
    <row r="148" spans="2:10" x14ac:dyDescent="0.65">
      <c r="B148" s="233"/>
      <c r="C148" s="221">
        <v>5</v>
      </c>
      <c r="D148" s="222"/>
      <c r="E148" s="223"/>
      <c r="F148" s="224">
        <v>0</v>
      </c>
      <c r="G148" s="225">
        <v>0</v>
      </c>
      <c r="H148" s="225">
        <v>0</v>
      </c>
      <c r="I148" s="224">
        <v>0</v>
      </c>
      <c r="J148" s="235"/>
    </row>
    <row r="149" spans="2:10" x14ac:dyDescent="0.65">
      <c r="B149" s="233"/>
      <c r="C149" s="221">
        <v>6</v>
      </c>
      <c r="D149" s="222"/>
      <c r="E149" s="223"/>
      <c r="F149" s="224">
        <v>0</v>
      </c>
      <c r="G149" s="225">
        <v>0</v>
      </c>
      <c r="H149" s="225">
        <v>0</v>
      </c>
      <c r="I149" s="224">
        <v>0</v>
      </c>
      <c r="J149" s="235"/>
    </row>
    <row r="150" spans="2:10" ht="20.5" thickBot="1" x14ac:dyDescent="0.7">
      <c r="B150" s="233"/>
      <c r="C150" s="221">
        <v>7</v>
      </c>
      <c r="D150" s="222"/>
      <c r="E150" s="223"/>
      <c r="F150" s="224">
        <v>0</v>
      </c>
      <c r="G150" s="225">
        <v>0</v>
      </c>
      <c r="H150" s="226">
        <v>0</v>
      </c>
      <c r="I150" s="227">
        <v>0</v>
      </c>
      <c r="J150" s="235"/>
    </row>
    <row r="151" spans="2:10" ht="20.5" thickBot="1" x14ac:dyDescent="0.7">
      <c r="B151" s="233"/>
      <c r="C151" s="240"/>
      <c r="D151" s="241"/>
      <c r="E151" s="235"/>
      <c r="F151" s="242"/>
      <c r="G151" s="242"/>
      <c r="H151" s="231" t="s">
        <v>30</v>
      </c>
      <c r="I151" s="243">
        <v>0</v>
      </c>
      <c r="J151" s="235"/>
    </row>
    <row r="152" spans="2:10" x14ac:dyDescent="0.65">
      <c r="B152" s="233"/>
      <c r="C152" s="233"/>
      <c r="D152" s="233"/>
      <c r="E152" s="233"/>
      <c r="F152" s="233"/>
      <c r="G152" s="233"/>
      <c r="H152" s="233"/>
      <c r="I152" s="233"/>
      <c r="J152" s="233"/>
    </row>
    <row r="154" spans="2:10" x14ac:dyDescent="0.65">
      <c r="B154" s="213"/>
      <c r="C154" s="213"/>
      <c r="D154" s="213"/>
      <c r="E154" s="213"/>
      <c r="F154" s="213"/>
      <c r="G154" s="213"/>
      <c r="H154" s="213"/>
      <c r="I154" s="213"/>
      <c r="J154" s="213"/>
    </row>
    <row r="155" spans="2:10" ht="20.5" thickBot="1" x14ac:dyDescent="0.7">
      <c r="B155" s="213"/>
      <c r="C155" s="244" t="s">
        <v>106</v>
      </c>
      <c r="D155" s="214"/>
      <c r="E155" s="214"/>
      <c r="F155" s="213"/>
      <c r="G155" s="214"/>
      <c r="H155" s="214"/>
      <c r="I155" s="214"/>
      <c r="J155" s="214"/>
    </row>
    <row r="156" spans="2:10" ht="20.5" thickBot="1" x14ac:dyDescent="0.7">
      <c r="B156" s="213"/>
      <c r="C156" s="361"/>
      <c r="D156" s="362"/>
      <c r="E156" s="215"/>
      <c r="F156" s="213"/>
      <c r="G156" s="214"/>
      <c r="H156" s="214"/>
      <c r="I156" s="214"/>
      <c r="J156" s="214"/>
    </row>
    <row r="157" spans="2:10" ht="20.5" thickBot="1" x14ac:dyDescent="0.7">
      <c r="B157" s="213"/>
      <c r="C157" s="244" t="s">
        <v>107</v>
      </c>
      <c r="D157" s="214"/>
      <c r="E157" s="214"/>
      <c r="F157" s="213"/>
      <c r="G157" s="214"/>
      <c r="H157" s="214"/>
      <c r="I157" s="214"/>
      <c r="J157" s="214"/>
    </row>
    <row r="158" spans="2:10" ht="20.5" thickBot="1" x14ac:dyDescent="0.7">
      <c r="B158" s="213"/>
      <c r="C158" s="361"/>
      <c r="D158" s="362"/>
      <c r="E158" s="215"/>
      <c r="F158" s="213"/>
      <c r="G158" s="214"/>
      <c r="H158" s="214"/>
      <c r="I158" s="214"/>
      <c r="J158" s="214"/>
    </row>
    <row r="159" spans="2:10" ht="20.5" thickBot="1" x14ac:dyDescent="0.7">
      <c r="B159" s="213"/>
      <c r="C159" s="244" t="s">
        <v>108</v>
      </c>
      <c r="D159" s="214"/>
      <c r="E159" s="214"/>
      <c r="F159" s="213"/>
      <c r="G159" s="214"/>
      <c r="H159" s="214"/>
      <c r="I159" s="214"/>
      <c r="J159" s="214"/>
    </row>
    <row r="160" spans="2:10" ht="20.5" thickBot="1" x14ac:dyDescent="0.7">
      <c r="B160" s="213"/>
      <c r="C160" s="358">
        <v>0</v>
      </c>
      <c r="D160" s="359"/>
      <c r="E160" s="215"/>
      <c r="F160" s="213"/>
      <c r="G160" s="214"/>
      <c r="H160" s="214"/>
      <c r="I160" s="214"/>
      <c r="J160" s="214"/>
    </row>
    <row r="161" spans="2:10" x14ac:dyDescent="0.65">
      <c r="B161" s="213"/>
      <c r="C161" s="216"/>
      <c r="D161" s="216"/>
      <c r="E161" s="216"/>
      <c r="F161" s="213"/>
      <c r="G161" s="214"/>
      <c r="H161" s="214"/>
      <c r="I161" s="214"/>
      <c r="J161" s="214"/>
    </row>
    <row r="162" spans="2:10" ht="33" x14ac:dyDescent="0.65">
      <c r="B162" s="217"/>
      <c r="C162" s="218" t="s">
        <v>109</v>
      </c>
      <c r="D162" s="218" t="s">
        <v>110</v>
      </c>
      <c r="E162" s="218" t="s">
        <v>111</v>
      </c>
      <c r="F162" s="219" t="s">
        <v>112</v>
      </c>
      <c r="G162" s="219" t="s">
        <v>113</v>
      </c>
      <c r="H162" s="219" t="s">
        <v>114</v>
      </c>
      <c r="I162" s="218" t="s">
        <v>115</v>
      </c>
      <c r="J162" s="220"/>
    </row>
    <row r="163" spans="2:10" x14ac:dyDescent="0.65">
      <c r="B163" s="213"/>
      <c r="C163" s="221">
        <v>1</v>
      </c>
      <c r="D163" s="222"/>
      <c r="E163" s="223"/>
      <c r="F163" s="224">
        <v>0</v>
      </c>
      <c r="G163" s="225">
        <v>0</v>
      </c>
      <c r="H163" s="225">
        <v>0</v>
      </c>
      <c r="I163" s="224">
        <v>0</v>
      </c>
      <c r="J163" s="214"/>
    </row>
    <row r="164" spans="2:10" x14ac:dyDescent="0.65">
      <c r="B164" s="213"/>
      <c r="C164" s="221">
        <v>2</v>
      </c>
      <c r="D164" s="222"/>
      <c r="E164" s="223"/>
      <c r="F164" s="224">
        <v>0</v>
      </c>
      <c r="G164" s="225">
        <v>0</v>
      </c>
      <c r="H164" s="225">
        <v>0</v>
      </c>
      <c r="I164" s="224">
        <v>0</v>
      </c>
      <c r="J164" s="214"/>
    </row>
    <row r="165" spans="2:10" x14ac:dyDescent="0.65">
      <c r="B165" s="213"/>
      <c r="C165" s="221">
        <v>3</v>
      </c>
      <c r="D165" s="222"/>
      <c r="E165" s="223"/>
      <c r="F165" s="224">
        <v>0</v>
      </c>
      <c r="G165" s="225">
        <v>0</v>
      </c>
      <c r="H165" s="225">
        <v>0</v>
      </c>
      <c r="I165" s="224">
        <v>0</v>
      </c>
      <c r="J165" s="214"/>
    </row>
    <row r="166" spans="2:10" x14ac:dyDescent="0.65">
      <c r="B166" s="213"/>
      <c r="C166" s="221">
        <v>4</v>
      </c>
      <c r="D166" s="222"/>
      <c r="E166" s="223"/>
      <c r="F166" s="224">
        <v>0</v>
      </c>
      <c r="G166" s="225">
        <v>0</v>
      </c>
      <c r="H166" s="225">
        <v>0</v>
      </c>
      <c r="I166" s="224">
        <v>0</v>
      </c>
      <c r="J166" s="214"/>
    </row>
    <row r="167" spans="2:10" x14ac:dyDescent="0.65">
      <c r="B167" s="213"/>
      <c r="C167" s="221">
        <v>5</v>
      </c>
      <c r="D167" s="222"/>
      <c r="E167" s="223"/>
      <c r="F167" s="224">
        <v>0</v>
      </c>
      <c r="G167" s="225">
        <v>0</v>
      </c>
      <c r="H167" s="225">
        <v>0</v>
      </c>
      <c r="I167" s="224">
        <v>0</v>
      </c>
      <c r="J167" s="214"/>
    </row>
    <row r="168" spans="2:10" x14ac:dyDescent="0.65">
      <c r="B168" s="213"/>
      <c r="C168" s="221">
        <v>6</v>
      </c>
      <c r="D168" s="222"/>
      <c r="E168" s="223"/>
      <c r="F168" s="224">
        <v>0</v>
      </c>
      <c r="G168" s="225">
        <v>0</v>
      </c>
      <c r="H168" s="225">
        <v>0</v>
      </c>
      <c r="I168" s="224">
        <v>0</v>
      </c>
      <c r="J168" s="214"/>
    </row>
    <row r="169" spans="2:10" ht="20.5" thickBot="1" x14ac:dyDescent="0.7">
      <c r="B169" s="213"/>
      <c r="C169" s="221">
        <v>7</v>
      </c>
      <c r="D169" s="222"/>
      <c r="E169" s="223"/>
      <c r="F169" s="224">
        <v>0</v>
      </c>
      <c r="G169" s="225">
        <v>0</v>
      </c>
      <c r="H169" s="226">
        <v>0</v>
      </c>
      <c r="I169" s="227">
        <v>0</v>
      </c>
      <c r="J169" s="214"/>
    </row>
    <row r="170" spans="2:10" ht="20.5" thickBot="1" x14ac:dyDescent="0.7">
      <c r="B170" s="213"/>
      <c r="C170" s="228"/>
      <c r="D170" s="229"/>
      <c r="E170" s="214"/>
      <c r="F170" s="230"/>
      <c r="G170" s="230"/>
      <c r="H170" s="231" t="s">
        <v>30</v>
      </c>
      <c r="I170" s="243">
        <v>0</v>
      </c>
      <c r="J170" s="214"/>
    </row>
    <row r="171" spans="2:10" x14ac:dyDescent="0.65">
      <c r="B171" s="213"/>
      <c r="C171" s="213"/>
      <c r="D171" s="213"/>
      <c r="E171" s="213"/>
      <c r="F171" s="213"/>
      <c r="G171" s="213"/>
      <c r="H171" s="213"/>
      <c r="I171" s="213"/>
      <c r="J171" s="213"/>
    </row>
    <row r="173" spans="2:10" x14ac:dyDescent="0.65">
      <c r="B173" s="233"/>
      <c r="C173" s="233"/>
      <c r="D173" s="233"/>
      <c r="E173" s="233"/>
      <c r="F173" s="233"/>
      <c r="G173" s="233"/>
      <c r="H173" s="233"/>
      <c r="I173" s="233"/>
      <c r="J173" s="233"/>
    </row>
    <row r="174" spans="2:10" ht="20.5" thickBot="1" x14ac:dyDescent="0.7">
      <c r="B174" s="233"/>
      <c r="C174" s="234" t="s">
        <v>106</v>
      </c>
      <c r="D174" s="235"/>
      <c r="E174" s="235"/>
      <c r="F174" s="233"/>
      <c r="G174" s="235"/>
      <c r="H174" s="235"/>
      <c r="I174" s="235"/>
      <c r="J174" s="235"/>
    </row>
    <row r="175" spans="2:10" ht="20.5" thickBot="1" x14ac:dyDescent="0.7">
      <c r="B175" s="233"/>
      <c r="C175" s="361"/>
      <c r="D175" s="362"/>
      <c r="E175" s="236"/>
      <c r="F175" s="233"/>
      <c r="G175" s="235"/>
      <c r="H175" s="235"/>
      <c r="I175" s="235"/>
      <c r="J175" s="235"/>
    </row>
    <row r="176" spans="2:10" ht="20.5" thickBot="1" x14ac:dyDescent="0.7">
      <c r="B176" s="233"/>
      <c r="C176" s="234" t="s">
        <v>107</v>
      </c>
      <c r="D176" s="235"/>
      <c r="E176" s="235"/>
      <c r="F176" s="233"/>
      <c r="G176" s="235"/>
      <c r="H176" s="235"/>
      <c r="I176" s="235"/>
      <c r="J176" s="235"/>
    </row>
    <row r="177" spans="2:10" ht="20.5" thickBot="1" x14ac:dyDescent="0.7">
      <c r="B177" s="233"/>
      <c r="C177" s="361"/>
      <c r="D177" s="362"/>
      <c r="E177" s="236"/>
      <c r="F177" s="233"/>
      <c r="G177" s="235"/>
      <c r="H177" s="235"/>
      <c r="I177" s="235"/>
      <c r="J177" s="235"/>
    </row>
    <row r="178" spans="2:10" ht="20.5" thickBot="1" x14ac:dyDescent="0.7">
      <c r="B178" s="233"/>
      <c r="C178" s="234" t="s">
        <v>108</v>
      </c>
      <c r="D178" s="235"/>
      <c r="E178" s="235"/>
      <c r="F178" s="233"/>
      <c r="G178" s="235"/>
      <c r="H178" s="235"/>
      <c r="I178" s="235"/>
      <c r="J178" s="235"/>
    </row>
    <row r="179" spans="2:10" ht="20.5" thickBot="1" x14ac:dyDescent="0.7">
      <c r="B179" s="233"/>
      <c r="C179" s="358">
        <v>0</v>
      </c>
      <c r="D179" s="359"/>
      <c r="E179" s="236"/>
      <c r="F179" s="233"/>
      <c r="G179" s="235"/>
      <c r="H179" s="235"/>
      <c r="I179" s="235"/>
      <c r="J179" s="235"/>
    </row>
    <row r="180" spans="2:10" x14ac:dyDescent="0.65">
      <c r="B180" s="233"/>
      <c r="C180" s="237"/>
      <c r="D180" s="237"/>
      <c r="E180" s="237"/>
      <c r="F180" s="233"/>
      <c r="G180" s="235"/>
      <c r="H180" s="235"/>
      <c r="I180" s="235"/>
      <c r="J180" s="235"/>
    </row>
    <row r="181" spans="2:10" ht="33" x14ac:dyDescent="0.65">
      <c r="B181" s="238"/>
      <c r="C181" s="218" t="s">
        <v>109</v>
      </c>
      <c r="D181" s="218" t="s">
        <v>110</v>
      </c>
      <c r="E181" s="218" t="s">
        <v>111</v>
      </c>
      <c r="F181" s="219" t="s">
        <v>112</v>
      </c>
      <c r="G181" s="219" t="s">
        <v>113</v>
      </c>
      <c r="H181" s="219" t="s">
        <v>114</v>
      </c>
      <c r="I181" s="218" t="s">
        <v>115</v>
      </c>
      <c r="J181" s="239"/>
    </row>
    <row r="182" spans="2:10" x14ac:dyDescent="0.65">
      <c r="B182" s="233"/>
      <c r="C182" s="221">
        <v>1</v>
      </c>
      <c r="D182" s="222"/>
      <c r="E182" s="223"/>
      <c r="F182" s="224">
        <v>0</v>
      </c>
      <c r="G182" s="225">
        <v>0</v>
      </c>
      <c r="H182" s="225">
        <v>0</v>
      </c>
      <c r="I182" s="224">
        <v>0</v>
      </c>
      <c r="J182" s="235"/>
    </row>
    <row r="183" spans="2:10" x14ac:dyDescent="0.65">
      <c r="B183" s="233"/>
      <c r="C183" s="221">
        <v>2</v>
      </c>
      <c r="D183" s="222"/>
      <c r="E183" s="223"/>
      <c r="F183" s="224">
        <v>0</v>
      </c>
      <c r="G183" s="225">
        <v>0</v>
      </c>
      <c r="H183" s="225">
        <v>0</v>
      </c>
      <c r="I183" s="224">
        <v>0</v>
      </c>
      <c r="J183" s="235"/>
    </row>
    <row r="184" spans="2:10" x14ac:dyDescent="0.65">
      <c r="B184" s="233"/>
      <c r="C184" s="221">
        <v>3</v>
      </c>
      <c r="D184" s="222"/>
      <c r="E184" s="223"/>
      <c r="F184" s="224">
        <v>0</v>
      </c>
      <c r="G184" s="225">
        <v>0</v>
      </c>
      <c r="H184" s="225">
        <v>0</v>
      </c>
      <c r="I184" s="224">
        <v>0</v>
      </c>
      <c r="J184" s="235"/>
    </row>
    <row r="185" spans="2:10" x14ac:dyDescent="0.65">
      <c r="B185" s="233"/>
      <c r="C185" s="221">
        <v>4</v>
      </c>
      <c r="D185" s="222"/>
      <c r="E185" s="223"/>
      <c r="F185" s="224">
        <v>0</v>
      </c>
      <c r="G185" s="225">
        <v>0</v>
      </c>
      <c r="H185" s="225">
        <v>0</v>
      </c>
      <c r="I185" s="224">
        <v>0</v>
      </c>
      <c r="J185" s="235"/>
    </row>
    <row r="186" spans="2:10" x14ac:dyDescent="0.65">
      <c r="B186" s="233"/>
      <c r="C186" s="221">
        <v>5</v>
      </c>
      <c r="D186" s="222"/>
      <c r="E186" s="223"/>
      <c r="F186" s="224">
        <v>0</v>
      </c>
      <c r="G186" s="225">
        <v>0</v>
      </c>
      <c r="H186" s="225">
        <v>0</v>
      </c>
      <c r="I186" s="224">
        <v>0</v>
      </c>
      <c r="J186" s="235"/>
    </row>
    <row r="187" spans="2:10" x14ac:dyDescent="0.65">
      <c r="B187" s="233"/>
      <c r="C187" s="221">
        <v>6</v>
      </c>
      <c r="D187" s="222"/>
      <c r="E187" s="223"/>
      <c r="F187" s="224">
        <v>0</v>
      </c>
      <c r="G187" s="225">
        <v>0</v>
      </c>
      <c r="H187" s="225">
        <v>0</v>
      </c>
      <c r="I187" s="224">
        <v>0</v>
      </c>
      <c r="J187" s="235"/>
    </row>
    <row r="188" spans="2:10" ht="20.5" thickBot="1" x14ac:dyDescent="0.7">
      <c r="B188" s="233"/>
      <c r="C188" s="221">
        <v>7</v>
      </c>
      <c r="D188" s="222"/>
      <c r="E188" s="223"/>
      <c r="F188" s="224">
        <v>0</v>
      </c>
      <c r="G188" s="225">
        <v>0</v>
      </c>
      <c r="H188" s="226">
        <v>0</v>
      </c>
      <c r="I188" s="227">
        <v>0</v>
      </c>
      <c r="J188" s="235"/>
    </row>
    <row r="189" spans="2:10" ht="20.5" thickBot="1" x14ac:dyDescent="0.7">
      <c r="B189" s="233"/>
      <c r="C189" s="240"/>
      <c r="D189" s="241"/>
      <c r="E189" s="235"/>
      <c r="F189" s="242"/>
      <c r="G189" s="242"/>
      <c r="H189" s="231" t="s">
        <v>30</v>
      </c>
      <c r="I189" s="243">
        <v>0</v>
      </c>
      <c r="J189" s="235"/>
    </row>
    <row r="190" spans="2:10" x14ac:dyDescent="0.65">
      <c r="B190" s="233"/>
      <c r="C190" s="233"/>
      <c r="D190" s="233"/>
      <c r="E190" s="233"/>
      <c r="F190" s="233"/>
      <c r="G190" s="233"/>
      <c r="H190" s="233"/>
      <c r="I190" s="233"/>
      <c r="J190" s="233"/>
    </row>
    <row r="192" spans="2:10" x14ac:dyDescent="0.65">
      <c r="B192" s="213"/>
      <c r="C192" s="213"/>
      <c r="D192" s="213"/>
      <c r="E192" s="213"/>
      <c r="F192" s="213"/>
      <c r="G192" s="213"/>
      <c r="H192" s="213"/>
      <c r="I192" s="213"/>
      <c r="J192" s="213"/>
    </row>
    <row r="193" spans="2:10" ht="20.5" thickBot="1" x14ac:dyDescent="0.7">
      <c r="B193" s="213"/>
      <c r="C193" s="244" t="s">
        <v>106</v>
      </c>
      <c r="D193" s="214"/>
      <c r="E193" s="214"/>
      <c r="F193" s="213"/>
      <c r="G193" s="214"/>
      <c r="H193" s="214"/>
      <c r="I193" s="214"/>
      <c r="J193" s="214"/>
    </row>
    <row r="194" spans="2:10" ht="20.5" thickBot="1" x14ac:dyDescent="0.7">
      <c r="B194" s="213"/>
      <c r="C194" s="361"/>
      <c r="D194" s="362"/>
      <c r="E194" s="215"/>
      <c r="F194" s="213"/>
      <c r="G194" s="214"/>
      <c r="H194" s="214"/>
      <c r="I194" s="214"/>
      <c r="J194" s="214"/>
    </row>
    <row r="195" spans="2:10" ht="20.5" thickBot="1" x14ac:dyDescent="0.7">
      <c r="B195" s="213"/>
      <c r="C195" s="244" t="s">
        <v>107</v>
      </c>
      <c r="D195" s="214"/>
      <c r="E195" s="214"/>
      <c r="F195" s="213"/>
      <c r="G195" s="214"/>
      <c r="H195" s="214"/>
      <c r="I195" s="214"/>
      <c r="J195" s="214"/>
    </row>
    <row r="196" spans="2:10" ht="20.5" thickBot="1" x14ac:dyDescent="0.7">
      <c r="B196" s="213"/>
      <c r="C196" s="361"/>
      <c r="D196" s="362"/>
      <c r="E196" s="215"/>
      <c r="F196" s="213"/>
      <c r="G196" s="214"/>
      <c r="H196" s="214"/>
      <c r="I196" s="214"/>
      <c r="J196" s="214"/>
    </row>
    <row r="197" spans="2:10" ht="20.5" thickBot="1" x14ac:dyDescent="0.7">
      <c r="B197" s="213"/>
      <c r="C197" s="244" t="s">
        <v>108</v>
      </c>
      <c r="D197" s="214"/>
      <c r="E197" s="214"/>
      <c r="F197" s="213"/>
      <c r="G197" s="214"/>
      <c r="H197" s="214"/>
      <c r="I197" s="214"/>
      <c r="J197" s="214"/>
    </row>
    <row r="198" spans="2:10" ht="20.5" thickBot="1" x14ac:dyDescent="0.7">
      <c r="B198" s="213"/>
      <c r="C198" s="358">
        <v>0</v>
      </c>
      <c r="D198" s="359"/>
      <c r="E198" s="215"/>
      <c r="F198" s="213"/>
      <c r="G198" s="214"/>
      <c r="H198" s="214"/>
      <c r="I198" s="214"/>
      <c r="J198" s="214"/>
    </row>
    <row r="199" spans="2:10" x14ac:dyDescent="0.65">
      <c r="B199" s="213"/>
      <c r="C199" s="216"/>
      <c r="D199" s="216"/>
      <c r="E199" s="216"/>
      <c r="F199" s="213"/>
      <c r="G199" s="214"/>
      <c r="H199" s="214"/>
      <c r="I199" s="214"/>
      <c r="J199" s="214"/>
    </row>
    <row r="200" spans="2:10" ht="33" x14ac:dyDescent="0.65">
      <c r="B200" s="217"/>
      <c r="C200" s="218" t="s">
        <v>109</v>
      </c>
      <c r="D200" s="218" t="s">
        <v>110</v>
      </c>
      <c r="E200" s="218" t="s">
        <v>111</v>
      </c>
      <c r="F200" s="219" t="s">
        <v>112</v>
      </c>
      <c r="G200" s="219" t="s">
        <v>113</v>
      </c>
      <c r="H200" s="219" t="s">
        <v>114</v>
      </c>
      <c r="I200" s="218" t="s">
        <v>115</v>
      </c>
      <c r="J200" s="220"/>
    </row>
    <row r="201" spans="2:10" x14ac:dyDescent="0.65">
      <c r="B201" s="213"/>
      <c r="C201" s="221">
        <v>1</v>
      </c>
      <c r="D201" s="222"/>
      <c r="E201" s="223"/>
      <c r="F201" s="224">
        <v>0</v>
      </c>
      <c r="G201" s="225">
        <v>0</v>
      </c>
      <c r="H201" s="225">
        <v>0</v>
      </c>
      <c r="I201" s="224">
        <v>0</v>
      </c>
      <c r="J201" s="214"/>
    </row>
    <row r="202" spans="2:10" x14ac:dyDescent="0.65">
      <c r="B202" s="213"/>
      <c r="C202" s="221">
        <v>2</v>
      </c>
      <c r="D202" s="222"/>
      <c r="E202" s="223"/>
      <c r="F202" s="224">
        <v>0</v>
      </c>
      <c r="G202" s="225">
        <v>0</v>
      </c>
      <c r="H202" s="225">
        <v>0</v>
      </c>
      <c r="I202" s="224">
        <v>0</v>
      </c>
      <c r="J202" s="214"/>
    </row>
    <row r="203" spans="2:10" x14ac:dyDescent="0.65">
      <c r="B203" s="213"/>
      <c r="C203" s="221">
        <v>3</v>
      </c>
      <c r="D203" s="222"/>
      <c r="E203" s="223"/>
      <c r="F203" s="224">
        <v>0</v>
      </c>
      <c r="G203" s="225">
        <v>0</v>
      </c>
      <c r="H203" s="225">
        <v>0</v>
      </c>
      <c r="I203" s="224">
        <v>0</v>
      </c>
      <c r="J203" s="214"/>
    </row>
    <row r="204" spans="2:10" x14ac:dyDescent="0.65">
      <c r="B204" s="213"/>
      <c r="C204" s="221">
        <v>4</v>
      </c>
      <c r="D204" s="222"/>
      <c r="E204" s="223"/>
      <c r="F204" s="224">
        <v>0</v>
      </c>
      <c r="G204" s="225">
        <v>0</v>
      </c>
      <c r="H204" s="225">
        <v>0</v>
      </c>
      <c r="I204" s="224">
        <v>0</v>
      </c>
      <c r="J204" s="214"/>
    </row>
    <row r="205" spans="2:10" x14ac:dyDescent="0.65">
      <c r="B205" s="213"/>
      <c r="C205" s="221">
        <v>5</v>
      </c>
      <c r="D205" s="222"/>
      <c r="E205" s="223"/>
      <c r="F205" s="224">
        <v>0</v>
      </c>
      <c r="G205" s="225">
        <v>0</v>
      </c>
      <c r="H205" s="225">
        <v>0</v>
      </c>
      <c r="I205" s="224">
        <v>0</v>
      </c>
      <c r="J205" s="214"/>
    </row>
    <row r="206" spans="2:10" x14ac:dyDescent="0.65">
      <c r="B206" s="213"/>
      <c r="C206" s="221">
        <v>6</v>
      </c>
      <c r="D206" s="222"/>
      <c r="E206" s="223"/>
      <c r="F206" s="224">
        <v>0</v>
      </c>
      <c r="G206" s="225">
        <v>0</v>
      </c>
      <c r="H206" s="225">
        <v>0</v>
      </c>
      <c r="I206" s="224">
        <v>0</v>
      </c>
      <c r="J206" s="214"/>
    </row>
    <row r="207" spans="2:10" ht="20.5" thickBot="1" x14ac:dyDescent="0.7">
      <c r="B207" s="213"/>
      <c r="C207" s="221">
        <v>7</v>
      </c>
      <c r="D207" s="222"/>
      <c r="E207" s="223"/>
      <c r="F207" s="224">
        <v>0</v>
      </c>
      <c r="G207" s="225">
        <v>0</v>
      </c>
      <c r="H207" s="226">
        <v>0</v>
      </c>
      <c r="I207" s="227">
        <v>0</v>
      </c>
      <c r="J207" s="214"/>
    </row>
    <row r="208" spans="2:10" ht="20.5" thickBot="1" x14ac:dyDescent="0.7">
      <c r="B208" s="213"/>
      <c r="C208" s="228"/>
      <c r="D208" s="229"/>
      <c r="E208" s="214"/>
      <c r="F208" s="230"/>
      <c r="G208" s="230"/>
      <c r="H208" s="231" t="s">
        <v>30</v>
      </c>
      <c r="I208" s="243">
        <v>0</v>
      </c>
      <c r="J208" s="214"/>
    </row>
    <row r="209" spans="2:10" x14ac:dyDescent="0.65">
      <c r="B209" s="213"/>
      <c r="C209" s="213"/>
      <c r="D209" s="213"/>
      <c r="E209" s="213"/>
      <c r="F209" s="213"/>
      <c r="G209" s="213"/>
      <c r="H209" s="213"/>
      <c r="I209" s="213"/>
      <c r="J209" s="213"/>
    </row>
    <row r="211" spans="2:10" x14ac:dyDescent="0.65">
      <c r="B211" s="233"/>
      <c r="C211" s="233"/>
      <c r="D211" s="233"/>
      <c r="E211" s="233"/>
      <c r="F211" s="233"/>
      <c r="G211" s="233"/>
      <c r="H211" s="233"/>
      <c r="I211" s="233"/>
      <c r="J211" s="233"/>
    </row>
    <row r="212" spans="2:10" ht="20.5" thickBot="1" x14ac:dyDescent="0.7">
      <c r="B212" s="233"/>
      <c r="C212" s="234" t="s">
        <v>106</v>
      </c>
      <c r="D212" s="235"/>
      <c r="E212" s="235"/>
      <c r="F212" s="233"/>
      <c r="G212" s="235"/>
      <c r="H212" s="235"/>
      <c r="I212" s="235"/>
      <c r="J212" s="235"/>
    </row>
    <row r="213" spans="2:10" ht="20.5" thickBot="1" x14ac:dyDescent="0.7">
      <c r="B213" s="233"/>
      <c r="C213" s="361"/>
      <c r="D213" s="362"/>
      <c r="E213" s="236"/>
      <c r="F213" s="233"/>
      <c r="G213" s="235"/>
      <c r="H213" s="235"/>
      <c r="I213" s="235"/>
      <c r="J213" s="235"/>
    </row>
    <row r="214" spans="2:10" ht="20.5" thickBot="1" x14ac:dyDescent="0.7">
      <c r="B214" s="233"/>
      <c r="C214" s="234" t="s">
        <v>107</v>
      </c>
      <c r="D214" s="235"/>
      <c r="E214" s="235"/>
      <c r="F214" s="233"/>
      <c r="G214" s="235"/>
      <c r="H214" s="235"/>
      <c r="I214" s="235"/>
      <c r="J214" s="235"/>
    </row>
    <row r="215" spans="2:10" ht="20.5" thickBot="1" x14ac:dyDescent="0.7">
      <c r="B215" s="233"/>
      <c r="C215" s="361"/>
      <c r="D215" s="362"/>
      <c r="E215" s="236"/>
      <c r="F215" s="233"/>
      <c r="G215" s="235"/>
      <c r="H215" s="235"/>
      <c r="I215" s="235"/>
      <c r="J215" s="235"/>
    </row>
    <row r="216" spans="2:10" ht="20.5" thickBot="1" x14ac:dyDescent="0.7">
      <c r="B216" s="233"/>
      <c r="C216" s="234" t="s">
        <v>108</v>
      </c>
      <c r="D216" s="235"/>
      <c r="E216" s="235"/>
      <c r="F216" s="233"/>
      <c r="G216" s="235"/>
      <c r="H216" s="235"/>
      <c r="I216" s="235"/>
      <c r="J216" s="235"/>
    </row>
    <row r="217" spans="2:10" ht="20.5" thickBot="1" x14ac:dyDescent="0.7">
      <c r="B217" s="233"/>
      <c r="C217" s="358">
        <v>0</v>
      </c>
      <c r="D217" s="359"/>
      <c r="E217" s="236"/>
      <c r="F217" s="233"/>
      <c r="G217" s="235"/>
      <c r="H217" s="235"/>
      <c r="I217" s="235"/>
      <c r="J217" s="235"/>
    </row>
    <row r="218" spans="2:10" x14ac:dyDescent="0.65">
      <c r="B218" s="233"/>
      <c r="C218" s="237"/>
      <c r="D218" s="237"/>
      <c r="E218" s="237"/>
      <c r="F218" s="233"/>
      <c r="G218" s="235"/>
      <c r="H218" s="235"/>
      <c r="I218" s="235"/>
      <c r="J218" s="235"/>
    </row>
    <row r="219" spans="2:10" ht="33" x14ac:dyDescent="0.65">
      <c r="B219" s="238"/>
      <c r="C219" s="218" t="s">
        <v>109</v>
      </c>
      <c r="D219" s="218" t="s">
        <v>110</v>
      </c>
      <c r="E219" s="218" t="s">
        <v>111</v>
      </c>
      <c r="F219" s="219" t="s">
        <v>112</v>
      </c>
      <c r="G219" s="219" t="s">
        <v>113</v>
      </c>
      <c r="H219" s="219" t="s">
        <v>114</v>
      </c>
      <c r="I219" s="218" t="s">
        <v>115</v>
      </c>
      <c r="J219" s="239"/>
    </row>
    <row r="220" spans="2:10" x14ac:dyDescent="0.65">
      <c r="B220" s="233"/>
      <c r="C220" s="221">
        <v>1</v>
      </c>
      <c r="D220" s="222"/>
      <c r="E220" s="223"/>
      <c r="F220" s="224">
        <v>0</v>
      </c>
      <c r="G220" s="225">
        <v>0</v>
      </c>
      <c r="H220" s="225">
        <v>0</v>
      </c>
      <c r="I220" s="224">
        <v>0</v>
      </c>
      <c r="J220" s="235"/>
    </row>
    <row r="221" spans="2:10" x14ac:dyDescent="0.65">
      <c r="B221" s="233"/>
      <c r="C221" s="221">
        <v>2</v>
      </c>
      <c r="D221" s="222"/>
      <c r="E221" s="223"/>
      <c r="F221" s="224">
        <v>0</v>
      </c>
      <c r="G221" s="225">
        <v>0</v>
      </c>
      <c r="H221" s="225">
        <v>0</v>
      </c>
      <c r="I221" s="224">
        <v>0</v>
      </c>
      <c r="J221" s="235"/>
    </row>
    <row r="222" spans="2:10" x14ac:dyDescent="0.65">
      <c r="B222" s="233"/>
      <c r="C222" s="221">
        <v>3</v>
      </c>
      <c r="D222" s="222"/>
      <c r="E222" s="223"/>
      <c r="F222" s="224">
        <v>0</v>
      </c>
      <c r="G222" s="225">
        <v>0</v>
      </c>
      <c r="H222" s="225">
        <v>0</v>
      </c>
      <c r="I222" s="224">
        <v>0</v>
      </c>
      <c r="J222" s="235"/>
    </row>
    <row r="223" spans="2:10" x14ac:dyDescent="0.65">
      <c r="B223" s="233"/>
      <c r="C223" s="221">
        <v>4</v>
      </c>
      <c r="D223" s="222"/>
      <c r="E223" s="223"/>
      <c r="F223" s="224">
        <v>0</v>
      </c>
      <c r="G223" s="225">
        <v>0</v>
      </c>
      <c r="H223" s="225">
        <v>0</v>
      </c>
      <c r="I223" s="224">
        <v>0</v>
      </c>
      <c r="J223" s="235"/>
    </row>
    <row r="224" spans="2:10" x14ac:dyDescent="0.65">
      <c r="B224" s="233"/>
      <c r="C224" s="221">
        <v>5</v>
      </c>
      <c r="D224" s="222"/>
      <c r="E224" s="223"/>
      <c r="F224" s="224">
        <v>0</v>
      </c>
      <c r="G224" s="225">
        <v>0</v>
      </c>
      <c r="H224" s="225">
        <v>0</v>
      </c>
      <c r="I224" s="224">
        <v>0</v>
      </c>
      <c r="J224" s="235"/>
    </row>
    <row r="225" spans="2:10" x14ac:dyDescent="0.65">
      <c r="B225" s="233"/>
      <c r="C225" s="221">
        <v>6</v>
      </c>
      <c r="D225" s="222"/>
      <c r="E225" s="223"/>
      <c r="F225" s="224">
        <v>0</v>
      </c>
      <c r="G225" s="225">
        <v>0</v>
      </c>
      <c r="H225" s="225">
        <v>0</v>
      </c>
      <c r="I225" s="224">
        <v>0</v>
      </c>
      <c r="J225" s="235"/>
    </row>
    <row r="226" spans="2:10" ht="20.5" thickBot="1" x14ac:dyDescent="0.7">
      <c r="B226" s="233"/>
      <c r="C226" s="221">
        <v>7</v>
      </c>
      <c r="D226" s="222"/>
      <c r="E226" s="223"/>
      <c r="F226" s="224">
        <v>0</v>
      </c>
      <c r="G226" s="225">
        <v>0</v>
      </c>
      <c r="H226" s="226">
        <v>0</v>
      </c>
      <c r="I226" s="227">
        <v>0</v>
      </c>
      <c r="J226" s="235"/>
    </row>
    <row r="227" spans="2:10" ht="20.5" thickBot="1" x14ac:dyDescent="0.7">
      <c r="B227" s="233"/>
      <c r="C227" s="240"/>
      <c r="D227" s="241"/>
      <c r="E227" s="235"/>
      <c r="F227" s="242"/>
      <c r="G227" s="242"/>
      <c r="H227" s="231" t="s">
        <v>30</v>
      </c>
      <c r="I227" s="243">
        <v>0</v>
      </c>
      <c r="J227" s="235"/>
    </row>
    <row r="228" spans="2:10" x14ac:dyDescent="0.65">
      <c r="B228" s="233"/>
      <c r="C228" s="233"/>
      <c r="D228" s="233"/>
      <c r="E228" s="233"/>
      <c r="F228" s="233"/>
      <c r="G228" s="233"/>
      <c r="H228" s="233"/>
      <c r="I228" s="233"/>
      <c r="J228" s="233"/>
    </row>
  </sheetData>
  <mergeCells count="39">
    <mergeCell ref="C213:D213"/>
    <mergeCell ref="C215:D215"/>
    <mergeCell ref="C217:D217"/>
    <mergeCell ref="C175:D175"/>
    <mergeCell ref="C177:D177"/>
    <mergeCell ref="C179:D179"/>
    <mergeCell ref="C194:D194"/>
    <mergeCell ref="C196:D196"/>
    <mergeCell ref="C198:D198"/>
    <mergeCell ref="C160:D160"/>
    <mergeCell ref="C99:D99"/>
    <mergeCell ref="C101:D101"/>
    <mergeCell ref="C103:D103"/>
    <mergeCell ref="C118:D118"/>
    <mergeCell ref="C120:D120"/>
    <mergeCell ref="C122:D122"/>
    <mergeCell ref="C137:D137"/>
    <mergeCell ref="C139:D139"/>
    <mergeCell ref="C141:D141"/>
    <mergeCell ref="C156:D156"/>
    <mergeCell ref="C158:D158"/>
    <mergeCell ref="C84:D84"/>
    <mergeCell ref="C23:D23"/>
    <mergeCell ref="C25:D25"/>
    <mergeCell ref="C27:D27"/>
    <mergeCell ref="C42:D42"/>
    <mergeCell ref="C44:D44"/>
    <mergeCell ref="C46:D46"/>
    <mergeCell ref="C61:D61"/>
    <mergeCell ref="C63:D63"/>
    <mergeCell ref="C65:D65"/>
    <mergeCell ref="C80:D80"/>
    <mergeCell ref="C82:D82"/>
    <mergeCell ref="C8:D8"/>
    <mergeCell ref="C3:D3"/>
    <mergeCell ref="C4:D4"/>
    <mergeCell ref="C5:D5"/>
    <mergeCell ref="C6:D6"/>
    <mergeCell ref="C7:D7"/>
  </mergeCells>
  <pageMargins left="0.25" right="0.25" top="0.75" bottom="0.75" header="0.3" footer="0.3"/>
  <pageSetup paperSize="9" scale="8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V52"/>
  <sheetViews>
    <sheetView showGridLines="0" view="pageBreakPreview" zoomScale="85" zoomScaleNormal="70" zoomScaleSheetLayoutView="85" workbookViewId="0">
      <pane xSplit="17" ySplit="13" topLeftCell="R14" activePane="bottomRight" state="frozen"/>
      <selection pane="topRight" activeCell="T1" sqref="T1"/>
      <selection pane="bottomLeft" activeCell="A12" sqref="A12"/>
      <selection pane="bottomRight" activeCell="F10" sqref="F10"/>
    </sheetView>
  </sheetViews>
  <sheetFormatPr defaultColWidth="11.07421875" defaultRowHeight="20" x14ac:dyDescent="0.65"/>
  <cols>
    <col min="1" max="1" width="5.3046875" style="194" customWidth="1"/>
    <col min="2" max="2" width="3" style="194" customWidth="1"/>
    <col min="3" max="3" width="35.07421875" style="194" customWidth="1"/>
    <col min="4" max="4" width="16.07421875" style="194" customWidth="1"/>
    <col min="5" max="5" width="4.07421875" style="194" customWidth="1"/>
    <col min="6" max="6" width="10.3046875" style="194" customWidth="1"/>
    <col min="7" max="7" width="3.3046875" style="194" customWidth="1"/>
    <col min="8" max="8" width="19.69140625" style="194" customWidth="1"/>
    <col min="9" max="9" width="6.3046875" style="194" customWidth="1"/>
    <col min="10" max="16" width="15.4609375" style="194" customWidth="1"/>
    <col min="17" max="17" width="15.69140625" style="194" customWidth="1"/>
    <col min="18" max="18" width="17.69140625" style="194" customWidth="1"/>
    <col min="19" max="21" width="11.07421875" style="194"/>
    <col min="22" max="22" width="11.07421875" style="194" customWidth="1"/>
    <col min="23" max="16384" width="11.07421875" style="194"/>
  </cols>
  <sheetData>
    <row r="1" spans="1:22" x14ac:dyDescent="0.65">
      <c r="A1" s="245"/>
      <c r="B1" s="245"/>
      <c r="C1" s="245"/>
      <c r="D1" s="245"/>
      <c r="E1" s="245"/>
      <c r="F1" s="245"/>
      <c r="G1" s="245"/>
      <c r="H1" s="245"/>
      <c r="I1" s="245"/>
      <c r="J1" s="245"/>
      <c r="K1" s="245"/>
      <c r="L1" s="245"/>
      <c r="M1" s="245"/>
      <c r="N1" s="245"/>
      <c r="O1" s="245"/>
      <c r="P1" s="245"/>
      <c r="Q1" s="245"/>
      <c r="R1" s="245"/>
      <c r="S1" s="245"/>
      <c r="T1" s="245"/>
      <c r="U1" s="245"/>
      <c r="V1" s="245"/>
    </row>
    <row r="2" spans="1:22" ht="36" x14ac:dyDescent="1.1499999999999999">
      <c r="A2" s="245"/>
      <c r="B2" s="246" t="str">
        <f>+INPUTS!B2</f>
        <v>PROJECT NAME:</v>
      </c>
      <c r="C2" s="246"/>
      <c r="D2" s="247" t="str">
        <f>+INPUTS!E2</f>
        <v>PROJECT NAME</v>
      </c>
      <c r="E2" s="245"/>
      <c r="F2" s="245"/>
      <c r="G2" s="245"/>
      <c r="H2" s="245"/>
      <c r="I2" s="245"/>
      <c r="J2" s="245"/>
      <c r="K2" s="245"/>
      <c r="L2" s="245"/>
      <c r="M2" s="245"/>
      <c r="N2" s="245"/>
      <c r="O2" s="245"/>
      <c r="P2" s="245"/>
      <c r="Q2" s="245"/>
      <c r="R2" s="245"/>
      <c r="S2" s="245"/>
      <c r="T2" s="245"/>
      <c r="U2" s="245"/>
      <c r="V2" s="245"/>
    </row>
    <row r="3" spans="1:22" ht="10.5" customHeight="1" x14ac:dyDescent="0.65">
      <c r="A3" s="245"/>
      <c r="B3" s="245"/>
      <c r="C3" s="245"/>
      <c r="D3" s="245"/>
      <c r="E3" s="245"/>
      <c r="F3" s="245"/>
      <c r="G3" s="245"/>
      <c r="H3" s="245"/>
      <c r="I3" s="245"/>
      <c r="J3" s="245"/>
      <c r="K3" s="245"/>
      <c r="L3" s="245"/>
      <c r="M3" s="245"/>
      <c r="N3" s="245"/>
      <c r="O3" s="245"/>
      <c r="P3" s="245"/>
      <c r="Q3" s="245"/>
      <c r="R3" s="245"/>
      <c r="S3" s="245"/>
      <c r="T3" s="245"/>
      <c r="U3" s="245"/>
      <c r="V3" s="245"/>
    </row>
    <row r="4" spans="1:22" ht="20.5" thickBot="1" x14ac:dyDescent="0.7">
      <c r="A4" s="245"/>
      <c r="B4" s="248" t="s">
        <v>116</v>
      </c>
      <c r="C4" s="249"/>
      <c r="D4" s="248"/>
      <c r="E4" s="248"/>
      <c r="F4" s="248"/>
      <c r="G4" s="248"/>
      <c r="H4" s="248"/>
      <c r="I4" s="248"/>
      <c r="J4" s="248"/>
      <c r="K4" s="248"/>
      <c r="L4" s="248"/>
      <c r="M4" s="248"/>
      <c r="N4" s="248"/>
      <c r="O4" s="248"/>
      <c r="P4" s="248"/>
      <c r="Q4" s="248"/>
      <c r="R4" s="248"/>
      <c r="S4" s="248"/>
      <c r="T4" s="248"/>
      <c r="U4" s="248"/>
      <c r="V4" s="248"/>
    </row>
    <row r="5" spans="1:22" x14ac:dyDescent="0.65">
      <c r="A5" s="245"/>
      <c r="B5" s="250"/>
      <c r="C5" s="250"/>
      <c r="D5" s="250"/>
      <c r="E5" s="250"/>
      <c r="F5" s="250"/>
      <c r="G5" s="250"/>
      <c r="H5" s="250"/>
      <c r="I5" s="250"/>
      <c r="J5" s="250"/>
      <c r="K5" s="250"/>
      <c r="L5" s="250"/>
      <c r="M5" s="250"/>
      <c r="N5" s="250"/>
      <c r="O5" s="250"/>
      <c r="P5" s="250"/>
      <c r="Q5" s="250"/>
      <c r="R5" s="250"/>
      <c r="S5" s="250"/>
      <c r="T5" s="250"/>
      <c r="U5" s="250"/>
      <c r="V5" s="250"/>
    </row>
    <row r="6" spans="1:22" x14ac:dyDescent="0.65">
      <c r="A6" s="245"/>
      <c r="B6" s="251" t="s">
        <v>117</v>
      </c>
      <c r="C6" s="252"/>
      <c r="D6" s="252" t="s">
        <v>118</v>
      </c>
      <c r="E6" s="250"/>
      <c r="F6" s="250"/>
      <c r="G6" s="250"/>
      <c r="H6" s="250"/>
      <c r="I6" s="250"/>
      <c r="J6" s="252">
        <v>1</v>
      </c>
      <c r="K6" s="252">
        <f>+J6+1</f>
        <v>2</v>
      </c>
      <c r="L6" s="252">
        <f t="shared" ref="L6:T6" si="0">+K6+1</f>
        <v>3</v>
      </c>
      <c r="M6" s="252">
        <f t="shared" si="0"/>
        <v>4</v>
      </c>
      <c r="N6" s="252">
        <f t="shared" si="0"/>
        <v>5</v>
      </c>
      <c r="O6" s="252">
        <f t="shared" si="0"/>
        <v>6</v>
      </c>
      <c r="P6" s="252">
        <f t="shared" si="0"/>
        <v>7</v>
      </c>
      <c r="Q6" s="252">
        <f t="shared" si="0"/>
        <v>8</v>
      </c>
      <c r="R6" s="252">
        <f t="shared" si="0"/>
        <v>9</v>
      </c>
      <c r="S6" s="252">
        <f t="shared" si="0"/>
        <v>10</v>
      </c>
      <c r="T6" s="252">
        <f t="shared" si="0"/>
        <v>11</v>
      </c>
      <c r="U6" s="252">
        <f t="shared" ref="U6" si="1">+T6+1</f>
        <v>12</v>
      </c>
      <c r="V6" s="252">
        <f t="shared" ref="V6" si="2">+U6+1</f>
        <v>13</v>
      </c>
    </row>
    <row r="7" spans="1:22" x14ac:dyDescent="0.65">
      <c r="A7" s="245"/>
      <c r="B7" s="253" t="s">
        <v>119</v>
      </c>
      <c r="C7" s="254"/>
      <c r="D7" s="254" t="s">
        <v>120</v>
      </c>
      <c r="E7" s="255"/>
      <c r="F7" s="255"/>
      <c r="G7" s="255"/>
      <c r="H7" s="255"/>
      <c r="I7" s="255"/>
      <c r="J7" s="256" t="e">
        <f>EOMONTH(INPUTS!P10,0)</f>
        <v>#N/A</v>
      </c>
      <c r="K7" s="256" t="e">
        <f>EOMONTH(J7,1)</f>
        <v>#N/A</v>
      </c>
      <c r="L7" s="256" t="e">
        <f t="shared" ref="L7:T7" si="3">EOMONTH(K7,1)</f>
        <v>#N/A</v>
      </c>
      <c r="M7" s="256" t="e">
        <f t="shared" si="3"/>
        <v>#N/A</v>
      </c>
      <c r="N7" s="256" t="e">
        <f t="shared" si="3"/>
        <v>#N/A</v>
      </c>
      <c r="O7" s="256" t="e">
        <f t="shared" si="3"/>
        <v>#N/A</v>
      </c>
      <c r="P7" s="256" t="e">
        <f t="shared" si="3"/>
        <v>#N/A</v>
      </c>
      <c r="Q7" s="256" t="e">
        <f t="shared" si="3"/>
        <v>#N/A</v>
      </c>
      <c r="R7" s="256" t="e">
        <f t="shared" si="3"/>
        <v>#N/A</v>
      </c>
      <c r="S7" s="256" t="e">
        <f t="shared" si="3"/>
        <v>#N/A</v>
      </c>
      <c r="T7" s="256" t="e">
        <f t="shared" si="3"/>
        <v>#N/A</v>
      </c>
      <c r="U7" s="256" t="e">
        <f t="shared" ref="U7" si="4">EOMONTH(T7,1)</f>
        <v>#N/A</v>
      </c>
      <c r="V7" s="256" t="e">
        <f t="shared" ref="V7" si="5">EOMONTH(U7,1)</f>
        <v>#N/A</v>
      </c>
    </row>
    <row r="8" spans="1:22" x14ac:dyDescent="0.65">
      <c r="A8" s="245"/>
      <c r="B8" s="251" t="s">
        <v>121</v>
      </c>
      <c r="C8" s="252"/>
      <c r="D8" s="252" t="s">
        <v>118</v>
      </c>
      <c r="E8" s="250"/>
      <c r="F8" s="250"/>
      <c r="G8" s="250"/>
      <c r="H8" s="250"/>
      <c r="I8" s="250"/>
      <c r="J8" s="252" t="e">
        <f t="shared" ref="J8:Q8" si="6">YEAR(J7)</f>
        <v>#N/A</v>
      </c>
      <c r="K8" s="252" t="e">
        <f t="shared" si="6"/>
        <v>#N/A</v>
      </c>
      <c r="L8" s="252" t="e">
        <f t="shared" si="6"/>
        <v>#N/A</v>
      </c>
      <c r="M8" s="252" t="e">
        <f t="shared" si="6"/>
        <v>#N/A</v>
      </c>
      <c r="N8" s="252" t="e">
        <f t="shared" si="6"/>
        <v>#N/A</v>
      </c>
      <c r="O8" s="252" t="e">
        <f t="shared" si="6"/>
        <v>#N/A</v>
      </c>
      <c r="P8" s="252" t="e">
        <f t="shared" si="6"/>
        <v>#N/A</v>
      </c>
      <c r="Q8" s="252" t="e">
        <f t="shared" si="6"/>
        <v>#N/A</v>
      </c>
      <c r="R8" s="252" t="e">
        <f t="shared" ref="R8:S8" si="7">YEAR(R7)</f>
        <v>#N/A</v>
      </c>
      <c r="S8" s="252" t="e">
        <f t="shared" si="7"/>
        <v>#N/A</v>
      </c>
      <c r="T8" s="252" t="e">
        <f t="shared" ref="T8:V8" si="8">YEAR(T7)</f>
        <v>#N/A</v>
      </c>
      <c r="U8" s="252" t="e">
        <f t="shared" si="8"/>
        <v>#N/A</v>
      </c>
      <c r="V8" s="252" t="e">
        <f t="shared" si="8"/>
        <v>#N/A</v>
      </c>
    </row>
    <row r="9" spans="1:22" x14ac:dyDescent="0.65">
      <c r="A9" s="245"/>
      <c r="B9" s="251" t="s">
        <v>122</v>
      </c>
      <c r="C9" s="252"/>
      <c r="D9" s="252" t="s">
        <v>118</v>
      </c>
      <c r="E9" s="250"/>
      <c r="F9" s="250"/>
      <c r="G9" s="250"/>
      <c r="H9" s="250"/>
      <c r="I9" s="250"/>
      <c r="J9" s="252" t="e">
        <f>NETWORKDAYS(EOMONTH(J7,-1)+1,J7,Holidays)</f>
        <v>#N/A</v>
      </c>
      <c r="K9" s="252" t="e">
        <f t="shared" ref="K9:Q9" si="9">NETWORKDAYS(EOMONTH(K7,-1)+1,K7,Holidays)</f>
        <v>#N/A</v>
      </c>
      <c r="L9" s="252" t="e">
        <f t="shared" si="9"/>
        <v>#N/A</v>
      </c>
      <c r="M9" s="252" t="e">
        <f t="shared" si="9"/>
        <v>#N/A</v>
      </c>
      <c r="N9" s="252" t="e">
        <f t="shared" si="9"/>
        <v>#N/A</v>
      </c>
      <c r="O9" s="252" t="e">
        <f t="shared" si="9"/>
        <v>#N/A</v>
      </c>
      <c r="P9" s="252" t="e">
        <f t="shared" si="9"/>
        <v>#N/A</v>
      </c>
      <c r="Q9" s="252" t="e">
        <f t="shared" si="9"/>
        <v>#N/A</v>
      </c>
      <c r="R9" s="252" t="e">
        <f t="shared" ref="R9:S9" si="10">NETWORKDAYS(EOMONTH(R7,-1)+1,R7,Holidays)</f>
        <v>#N/A</v>
      </c>
      <c r="S9" s="252" t="e">
        <f t="shared" si="10"/>
        <v>#N/A</v>
      </c>
      <c r="T9" s="252" t="e">
        <f t="shared" ref="T9:V9" si="11">NETWORKDAYS(EOMONTH(T7,-1)+1,T7,Holidays)</f>
        <v>#N/A</v>
      </c>
      <c r="U9" s="252" t="e">
        <f t="shared" si="11"/>
        <v>#N/A</v>
      </c>
      <c r="V9" s="252" t="e">
        <f t="shared" si="11"/>
        <v>#N/A</v>
      </c>
    </row>
    <row r="10" spans="1:22" x14ac:dyDescent="0.65">
      <c r="A10" s="245"/>
      <c r="B10" s="251" t="s">
        <v>123</v>
      </c>
      <c r="C10" s="252"/>
      <c r="D10" s="252" t="s">
        <v>118</v>
      </c>
      <c r="E10" s="250"/>
      <c r="F10" s="250"/>
      <c r="G10" s="250"/>
      <c r="H10" s="250"/>
      <c r="I10" s="250"/>
      <c r="J10" s="252">
        <f>+ACTUAL!J10</f>
        <v>0</v>
      </c>
      <c r="K10" s="252">
        <f>+ACTUAL!K10</f>
        <v>0</v>
      </c>
      <c r="L10" s="252">
        <f>+ACTUAL!L10</f>
        <v>0</v>
      </c>
      <c r="M10" s="252">
        <f>+ACTUAL!M10</f>
        <v>0</v>
      </c>
      <c r="N10" s="252">
        <f>+ACTUAL!N10</f>
        <v>0</v>
      </c>
      <c r="O10" s="252">
        <f>+ACTUAL!O10</f>
        <v>0</v>
      </c>
      <c r="P10" s="252">
        <f>+ACTUAL!P10</f>
        <v>0</v>
      </c>
      <c r="Q10" s="252">
        <f>+ACTUAL!Q10</f>
        <v>0</v>
      </c>
      <c r="R10" s="252">
        <f>+ACTUAL!R10</f>
        <v>0</v>
      </c>
      <c r="S10" s="252">
        <f>+ACTUAL!S10</f>
        <v>0</v>
      </c>
      <c r="T10" s="252">
        <f>+ACTUAL!T10</f>
        <v>0</v>
      </c>
      <c r="U10" s="252">
        <f>+ACTUAL!U10</f>
        <v>0</v>
      </c>
      <c r="V10" s="252">
        <f>+ACTUAL!V10</f>
        <v>0</v>
      </c>
    </row>
    <row r="11" spans="1:22" x14ac:dyDescent="0.65">
      <c r="A11" s="245"/>
      <c r="B11" s="250" t="s">
        <v>124</v>
      </c>
      <c r="C11" s="250"/>
      <c r="D11" s="250"/>
      <c r="E11" s="250"/>
      <c r="F11" s="250"/>
      <c r="G11" s="250"/>
      <c r="H11" s="250" t="e">
        <f>+DASHBOARD!$C$8</f>
        <v>#N/A</v>
      </c>
      <c r="I11" s="250"/>
      <c r="J11" s="250"/>
      <c r="K11" s="250"/>
      <c r="L11" s="250"/>
      <c r="M11" s="250"/>
      <c r="N11" s="250"/>
      <c r="O11" s="250"/>
      <c r="P11" s="250"/>
      <c r="Q11" s="250"/>
      <c r="R11" s="250"/>
      <c r="S11" s="250"/>
      <c r="T11" s="250"/>
      <c r="U11" s="250"/>
      <c r="V11" s="250"/>
    </row>
    <row r="12" spans="1:22" x14ac:dyDescent="0.65">
      <c r="A12" s="245"/>
      <c r="B12" s="250"/>
      <c r="C12" s="250"/>
      <c r="D12" s="250"/>
      <c r="E12" s="250"/>
      <c r="F12" s="250"/>
      <c r="G12" s="250"/>
      <c r="H12" s="250"/>
      <c r="I12" s="250"/>
      <c r="J12" s="250"/>
      <c r="K12" s="250"/>
      <c r="L12" s="250"/>
      <c r="M12" s="250"/>
      <c r="N12" s="250"/>
      <c r="O12" s="250"/>
      <c r="P12" s="250"/>
      <c r="Q12" s="250"/>
      <c r="R12" s="250"/>
      <c r="S12" s="250"/>
      <c r="T12" s="250"/>
      <c r="U12" s="250"/>
      <c r="V12" s="250"/>
    </row>
    <row r="13" spans="1:22" s="197" customFormat="1" ht="17" thickBot="1" x14ac:dyDescent="0.6">
      <c r="A13" s="257"/>
      <c r="B13" s="258" t="s">
        <v>66</v>
      </c>
      <c r="C13" s="202"/>
      <c r="D13" s="258" t="s">
        <v>125</v>
      </c>
      <c r="E13" s="258"/>
      <c r="F13" s="258"/>
      <c r="G13" s="258"/>
      <c r="H13" s="258" t="s">
        <v>126</v>
      </c>
      <c r="I13" s="258"/>
      <c r="J13" s="259"/>
      <c r="K13" s="259"/>
      <c r="L13" s="259"/>
      <c r="M13" s="259"/>
      <c r="N13" s="259"/>
      <c r="O13" s="259"/>
      <c r="P13" s="259"/>
      <c r="Q13" s="259"/>
      <c r="R13" s="259"/>
      <c r="S13" s="259"/>
      <c r="T13" s="259"/>
      <c r="U13" s="259"/>
      <c r="V13" s="259"/>
    </row>
    <row r="14" spans="1:22" s="196" customFormat="1" ht="16.5" x14ac:dyDescent="0.55000000000000004">
      <c r="A14" s="260"/>
      <c r="B14" s="260"/>
      <c r="C14" s="260"/>
      <c r="D14" s="260"/>
      <c r="E14" s="260"/>
      <c r="F14" s="260"/>
      <c r="G14" s="260"/>
      <c r="H14" s="260"/>
      <c r="I14" s="260"/>
      <c r="J14" s="260"/>
      <c r="K14" s="260"/>
      <c r="L14" s="260"/>
      <c r="M14" s="260"/>
      <c r="N14" s="260"/>
      <c r="O14" s="260"/>
      <c r="P14" s="260"/>
      <c r="Q14" s="260"/>
      <c r="R14" s="260"/>
      <c r="S14" s="260"/>
      <c r="T14" s="260"/>
      <c r="U14" s="260"/>
      <c r="V14" s="260"/>
    </row>
    <row r="15" spans="1:22" s="196" customFormat="1" ht="14.25" customHeight="1" x14ac:dyDescent="0.55000000000000004">
      <c r="A15" s="260"/>
      <c r="B15" s="261" t="str">
        <f>+C15</f>
        <v>Business Case Management</v>
      </c>
      <c r="C15" s="262" t="str">
        <f>+INPUTS!D21</f>
        <v>Business Case Management</v>
      </c>
      <c r="D15" s="263">
        <f>+INPUTS!P21</f>
        <v>0</v>
      </c>
      <c r="E15" s="260"/>
      <c r="F15" s="260"/>
      <c r="G15" s="260"/>
      <c r="H15" s="264">
        <f>SUM(J15:R15)</f>
        <v>0</v>
      </c>
      <c r="I15" s="260"/>
      <c r="J15" s="265"/>
      <c r="K15" s="265"/>
      <c r="L15" s="265"/>
      <c r="M15" s="265"/>
      <c r="N15" s="265"/>
      <c r="O15" s="265"/>
      <c r="P15" s="265"/>
      <c r="Q15" s="265"/>
      <c r="R15" s="265"/>
      <c r="S15" s="265"/>
      <c r="T15" s="265"/>
      <c r="U15" s="265"/>
      <c r="V15" s="265"/>
    </row>
    <row r="16" spans="1:22" s="196" customFormat="1" ht="14.25" customHeight="1" x14ac:dyDescent="0.55000000000000004">
      <c r="A16" s="260"/>
      <c r="B16" s="261">
        <f t="shared" ref="B16:B24" si="12">+C16</f>
        <v>0</v>
      </c>
      <c r="C16" s="262">
        <f>+INPUTS!D22</f>
        <v>0</v>
      </c>
      <c r="D16" s="263">
        <f>+INPUTS!P22</f>
        <v>0</v>
      </c>
      <c r="E16" s="260"/>
      <c r="F16" s="260"/>
      <c r="G16" s="260"/>
      <c r="H16" s="264">
        <f>SUM(J16:R16)</f>
        <v>0</v>
      </c>
      <c r="I16" s="260"/>
      <c r="J16" s="265"/>
      <c r="K16" s="265"/>
      <c r="L16" s="265"/>
      <c r="M16" s="265"/>
      <c r="N16" s="265"/>
      <c r="O16" s="265"/>
      <c r="P16" s="265"/>
      <c r="Q16" s="265"/>
      <c r="R16" s="265"/>
      <c r="S16" s="265"/>
      <c r="T16" s="265"/>
      <c r="U16" s="265"/>
      <c r="V16" s="265"/>
    </row>
    <row r="17" spans="1:22" s="196" customFormat="1" ht="14.25" customHeight="1" x14ac:dyDescent="0.55000000000000004">
      <c r="A17" s="260"/>
      <c r="B17" s="261">
        <f t="shared" si="12"/>
        <v>0</v>
      </c>
      <c r="C17" s="262">
        <f>+INPUTS!D23</f>
        <v>0</v>
      </c>
      <c r="D17" s="263">
        <f>+INPUTS!P23</f>
        <v>0</v>
      </c>
      <c r="E17" s="260"/>
      <c r="F17" s="260"/>
      <c r="G17" s="260"/>
      <c r="H17" s="264">
        <f t="shared" ref="H17:H24" si="13">SUM(J17:R17)</f>
        <v>0</v>
      </c>
      <c r="I17" s="260"/>
      <c r="J17" s="265"/>
      <c r="K17" s="265"/>
      <c r="L17" s="265"/>
      <c r="M17" s="265"/>
      <c r="N17" s="265"/>
      <c r="O17" s="265"/>
      <c r="P17" s="265"/>
      <c r="Q17" s="265"/>
      <c r="R17" s="265"/>
      <c r="S17" s="265"/>
      <c r="T17" s="265"/>
      <c r="U17" s="265"/>
      <c r="V17" s="265"/>
    </row>
    <row r="18" spans="1:22" s="196" customFormat="1" ht="14.25" customHeight="1" x14ac:dyDescent="0.55000000000000004">
      <c r="A18" s="260"/>
      <c r="B18" s="261">
        <f t="shared" si="12"/>
        <v>0</v>
      </c>
      <c r="C18" s="262">
        <f>+INPUTS!D24</f>
        <v>0</v>
      </c>
      <c r="D18" s="263">
        <f>+INPUTS!P24</f>
        <v>0</v>
      </c>
      <c r="E18" s="260"/>
      <c r="F18" s="260"/>
      <c r="G18" s="260"/>
      <c r="H18" s="264">
        <f t="shared" si="13"/>
        <v>0</v>
      </c>
      <c r="I18" s="260"/>
      <c r="J18" s="265"/>
      <c r="K18" s="265"/>
      <c r="L18" s="265"/>
      <c r="M18" s="265"/>
      <c r="N18" s="265"/>
      <c r="O18" s="265"/>
      <c r="P18" s="265"/>
      <c r="Q18" s="265"/>
      <c r="R18" s="265"/>
      <c r="S18" s="265"/>
      <c r="T18" s="265"/>
      <c r="U18" s="265"/>
      <c r="V18" s="265"/>
    </row>
    <row r="19" spans="1:22" s="196" customFormat="1" ht="14.25" customHeight="1" x14ac:dyDescent="0.55000000000000004">
      <c r="A19" s="260"/>
      <c r="B19" s="261">
        <f t="shared" si="12"/>
        <v>0</v>
      </c>
      <c r="C19" s="262">
        <f>+INPUTS!D25</f>
        <v>0</v>
      </c>
      <c r="D19" s="263">
        <f>+INPUTS!P25</f>
        <v>0</v>
      </c>
      <c r="E19" s="260"/>
      <c r="F19" s="260"/>
      <c r="G19" s="260"/>
      <c r="H19" s="264">
        <f t="shared" si="13"/>
        <v>0</v>
      </c>
      <c r="I19" s="260"/>
      <c r="J19" s="265"/>
      <c r="K19" s="265"/>
      <c r="L19" s="265"/>
      <c r="M19" s="265"/>
      <c r="N19" s="265"/>
      <c r="O19" s="265"/>
      <c r="P19" s="265"/>
      <c r="Q19" s="265"/>
      <c r="R19" s="265"/>
      <c r="S19" s="265"/>
      <c r="T19" s="265"/>
      <c r="U19" s="265"/>
      <c r="V19" s="265"/>
    </row>
    <row r="20" spans="1:22" ht="14.25" customHeight="1" x14ac:dyDescent="0.65">
      <c r="A20" s="260"/>
      <c r="B20" s="261">
        <f t="shared" si="12"/>
        <v>0</v>
      </c>
      <c r="C20" s="262">
        <f>+INPUTS!D26</f>
        <v>0</v>
      </c>
      <c r="D20" s="263">
        <f>+INPUTS!P26</f>
        <v>0</v>
      </c>
      <c r="E20" s="260"/>
      <c r="F20" s="260"/>
      <c r="G20" s="245"/>
      <c r="H20" s="264">
        <f t="shared" si="13"/>
        <v>0</v>
      </c>
      <c r="I20" s="260"/>
      <c r="J20" s="265"/>
      <c r="K20" s="265"/>
      <c r="L20" s="265"/>
      <c r="M20" s="265"/>
      <c r="N20" s="265"/>
      <c r="O20" s="265"/>
      <c r="P20" s="265"/>
      <c r="Q20" s="265"/>
      <c r="R20" s="265"/>
      <c r="S20" s="265"/>
      <c r="T20" s="265"/>
      <c r="U20" s="265"/>
      <c r="V20" s="265"/>
    </row>
    <row r="21" spans="1:22" ht="14.25" customHeight="1" x14ac:dyDescent="0.65">
      <c r="A21" s="260"/>
      <c r="B21" s="261">
        <f t="shared" si="12"/>
        <v>0</v>
      </c>
      <c r="C21" s="262">
        <f>+INPUTS!D27</f>
        <v>0</v>
      </c>
      <c r="D21" s="263">
        <f>+INPUTS!P27</f>
        <v>0</v>
      </c>
      <c r="E21" s="260"/>
      <c r="F21" s="260"/>
      <c r="G21" s="245"/>
      <c r="H21" s="264">
        <f t="shared" si="13"/>
        <v>0</v>
      </c>
      <c r="I21" s="260"/>
      <c r="J21" s="265"/>
      <c r="K21" s="265"/>
      <c r="L21" s="265"/>
      <c r="M21" s="265"/>
      <c r="N21" s="265"/>
      <c r="O21" s="265"/>
      <c r="P21" s="265"/>
      <c r="Q21" s="265"/>
      <c r="R21" s="265"/>
      <c r="S21" s="265"/>
      <c r="T21" s="265"/>
      <c r="U21" s="265"/>
      <c r="V21" s="265"/>
    </row>
    <row r="22" spans="1:22" ht="14.25" customHeight="1" x14ac:dyDescent="0.65">
      <c r="A22" s="260"/>
      <c r="B22" s="261">
        <f t="shared" si="12"/>
        <v>0</v>
      </c>
      <c r="C22" s="262">
        <f>+INPUTS!D28</f>
        <v>0</v>
      </c>
      <c r="D22" s="263">
        <f>+INPUTS!P28</f>
        <v>0</v>
      </c>
      <c r="E22" s="260"/>
      <c r="F22" s="260"/>
      <c r="G22" s="245"/>
      <c r="H22" s="264">
        <f t="shared" si="13"/>
        <v>0</v>
      </c>
      <c r="I22" s="260"/>
      <c r="J22" s="265"/>
      <c r="K22" s="265"/>
      <c r="L22" s="265"/>
      <c r="M22" s="265"/>
      <c r="N22" s="265"/>
      <c r="O22" s="265"/>
      <c r="P22" s="265"/>
      <c r="Q22" s="265"/>
      <c r="R22" s="265"/>
      <c r="S22" s="265"/>
      <c r="T22" s="265"/>
      <c r="U22" s="265"/>
      <c r="V22" s="265"/>
    </row>
    <row r="23" spans="1:22" ht="14.25" customHeight="1" x14ac:dyDescent="0.65">
      <c r="A23" s="260"/>
      <c r="B23" s="261">
        <f t="shared" si="12"/>
        <v>0</v>
      </c>
      <c r="C23" s="262">
        <f>+INPUTS!D29</f>
        <v>0</v>
      </c>
      <c r="D23" s="263">
        <f>+INPUTS!P29</f>
        <v>0</v>
      </c>
      <c r="E23" s="260"/>
      <c r="F23" s="260"/>
      <c r="G23" s="245"/>
      <c r="H23" s="264">
        <f t="shared" si="13"/>
        <v>0</v>
      </c>
      <c r="I23" s="260"/>
      <c r="J23" s="265"/>
      <c r="K23" s="265"/>
      <c r="L23" s="265"/>
      <c r="M23" s="265"/>
      <c r="N23" s="265"/>
      <c r="O23" s="265"/>
      <c r="P23" s="265"/>
      <c r="Q23" s="265"/>
      <c r="R23" s="265"/>
      <c r="S23" s="265"/>
      <c r="T23" s="265"/>
      <c r="U23" s="265"/>
      <c r="V23" s="265"/>
    </row>
    <row r="24" spans="1:22" ht="14.25" customHeight="1" x14ac:dyDescent="0.65">
      <c r="A24" s="260"/>
      <c r="B24" s="261">
        <f t="shared" si="12"/>
        <v>0</v>
      </c>
      <c r="C24" s="262">
        <f>+INPUTS!D30</f>
        <v>0</v>
      </c>
      <c r="D24" s="263">
        <f>+INPUTS!P30</f>
        <v>0</v>
      </c>
      <c r="E24" s="260"/>
      <c r="F24" s="260"/>
      <c r="G24" s="245"/>
      <c r="H24" s="264">
        <f t="shared" si="13"/>
        <v>0</v>
      </c>
      <c r="I24" s="260"/>
      <c r="J24" s="265"/>
      <c r="K24" s="265"/>
      <c r="L24" s="265"/>
      <c r="M24" s="265"/>
      <c r="N24" s="265"/>
      <c r="O24" s="265"/>
      <c r="P24" s="265"/>
      <c r="Q24" s="265"/>
      <c r="R24" s="265"/>
      <c r="S24" s="265"/>
      <c r="T24" s="265"/>
      <c r="U24" s="265"/>
      <c r="V24" s="265"/>
    </row>
    <row r="25" spans="1:22" s="197" customFormat="1" ht="17" thickBot="1" x14ac:dyDescent="0.6">
      <c r="A25" s="266"/>
      <c r="B25" s="266"/>
      <c r="C25" s="266"/>
      <c r="D25" s="266"/>
      <c r="E25" s="266"/>
      <c r="F25" s="266"/>
      <c r="G25" s="267"/>
      <c r="H25" s="268">
        <f>SUM(H15:H24)</f>
        <v>0</v>
      </c>
      <c r="I25" s="260"/>
      <c r="J25" s="268">
        <f>SUM(J15:J24)</f>
        <v>0</v>
      </c>
      <c r="K25" s="268">
        <f t="shared" ref="K25:R25" si="14">SUM(K15:K24)</f>
        <v>0</v>
      </c>
      <c r="L25" s="268">
        <f t="shared" si="14"/>
        <v>0</v>
      </c>
      <c r="M25" s="268">
        <f t="shared" si="14"/>
        <v>0</v>
      </c>
      <c r="N25" s="268">
        <f t="shared" si="14"/>
        <v>0</v>
      </c>
      <c r="O25" s="268">
        <f t="shared" si="14"/>
        <v>0</v>
      </c>
      <c r="P25" s="268">
        <f t="shared" si="14"/>
        <v>0</v>
      </c>
      <c r="Q25" s="268">
        <f t="shared" si="14"/>
        <v>0</v>
      </c>
      <c r="R25" s="268">
        <f t="shared" si="14"/>
        <v>0</v>
      </c>
      <c r="S25" s="268">
        <f t="shared" ref="S25:T25" si="15">SUM(S15:S24)</f>
        <v>0</v>
      </c>
      <c r="T25" s="268">
        <f t="shared" si="15"/>
        <v>0</v>
      </c>
      <c r="U25" s="268">
        <f t="shared" ref="U25:V25" si="16">SUM(U15:U24)</f>
        <v>0</v>
      </c>
      <c r="V25" s="268">
        <f t="shared" si="16"/>
        <v>0</v>
      </c>
    </row>
    <row r="26" spans="1:22" ht="20.5" thickTop="1" x14ac:dyDescent="0.65">
      <c r="A26" s="260"/>
      <c r="B26" s="260"/>
      <c r="C26" s="260"/>
      <c r="D26" s="260"/>
      <c r="E26" s="260"/>
      <c r="F26" s="260"/>
      <c r="G26" s="260"/>
      <c r="H26" s="260"/>
      <c r="I26" s="260"/>
      <c r="J26" s="260"/>
      <c r="K26" s="260"/>
      <c r="L26" s="260"/>
      <c r="M26" s="260"/>
      <c r="N26" s="260"/>
      <c r="O26" s="260"/>
      <c r="P26" s="260"/>
      <c r="Q26" s="260"/>
      <c r="R26" s="260"/>
      <c r="S26" s="260"/>
      <c r="T26" s="260"/>
      <c r="U26" s="260"/>
      <c r="V26" s="260"/>
    </row>
    <row r="27" spans="1:22" s="195" customFormat="1" x14ac:dyDescent="0.65">
      <c r="A27" s="257"/>
      <c r="B27" s="269" t="s">
        <v>127</v>
      </c>
      <c r="C27" s="204"/>
      <c r="D27" s="270"/>
      <c r="E27" s="257"/>
      <c r="F27" s="257"/>
      <c r="G27" s="257"/>
      <c r="H27" s="271"/>
      <c r="I27" s="260"/>
      <c r="J27" s="272"/>
      <c r="K27" s="272"/>
      <c r="L27" s="272"/>
      <c r="M27" s="273"/>
      <c r="N27" s="273"/>
      <c r="O27" s="273"/>
      <c r="P27" s="273"/>
      <c r="Q27" s="272"/>
      <c r="R27" s="272"/>
      <c r="S27" s="272"/>
      <c r="T27" s="272"/>
      <c r="U27" s="272"/>
      <c r="V27" s="272"/>
    </row>
    <row r="28" spans="1:22" s="196" customFormat="1" ht="14.25" customHeight="1" x14ac:dyDescent="0.55000000000000004">
      <c r="A28" s="260"/>
      <c r="B28" s="261" t="str">
        <f>+C28</f>
        <v>Advisor 1</v>
      </c>
      <c r="C28" s="262" t="str">
        <f>+INPUTS!C37</f>
        <v>Advisor 1</v>
      </c>
      <c r="D28" s="263">
        <f>+INPUTS!H37</f>
        <v>0</v>
      </c>
      <c r="E28" s="260"/>
      <c r="F28" s="260"/>
      <c r="G28" s="260"/>
      <c r="H28" s="264">
        <f>SUM(J28:R28)</f>
        <v>0</v>
      </c>
      <c r="I28" s="260"/>
      <c r="J28" s="265"/>
      <c r="K28" s="265"/>
      <c r="L28" s="265"/>
      <c r="M28" s="265"/>
      <c r="N28" s="265"/>
      <c r="O28" s="265"/>
      <c r="P28" s="265"/>
      <c r="Q28" s="265"/>
      <c r="R28" s="265"/>
      <c r="S28" s="265"/>
      <c r="T28" s="265"/>
      <c r="U28" s="265"/>
      <c r="V28" s="265"/>
    </row>
    <row r="29" spans="1:22" s="196" customFormat="1" ht="14.25" customHeight="1" x14ac:dyDescent="0.55000000000000004">
      <c r="A29" s="260"/>
      <c r="B29" s="261" t="str">
        <f t="shared" ref="B29:B42" si="17">+C29</f>
        <v>Advisor 2</v>
      </c>
      <c r="C29" s="262" t="str">
        <f>+INPUTS!C38</f>
        <v>Advisor 2</v>
      </c>
      <c r="D29" s="263">
        <f>+INPUTS!H38</f>
        <v>0</v>
      </c>
      <c r="E29" s="260"/>
      <c r="F29" s="260"/>
      <c r="G29" s="260"/>
      <c r="H29" s="264">
        <f t="shared" ref="H29:H35" si="18">SUM(J29:R29)</f>
        <v>0</v>
      </c>
      <c r="I29" s="260"/>
      <c r="J29" s="265"/>
      <c r="K29" s="265"/>
      <c r="L29" s="265"/>
      <c r="M29" s="265"/>
      <c r="N29" s="265"/>
      <c r="O29" s="265"/>
      <c r="P29" s="265"/>
      <c r="Q29" s="265"/>
      <c r="R29" s="265"/>
      <c r="S29" s="265"/>
      <c r="T29" s="265"/>
      <c r="U29" s="265"/>
      <c r="V29" s="265"/>
    </row>
    <row r="30" spans="1:22" s="196" customFormat="1" ht="14.25" customHeight="1" x14ac:dyDescent="0.55000000000000004">
      <c r="A30" s="260"/>
      <c r="B30" s="261" t="str">
        <f t="shared" si="17"/>
        <v>Advisor 3</v>
      </c>
      <c r="C30" s="262" t="str">
        <f>+INPUTS!C39</f>
        <v>Advisor 3</v>
      </c>
      <c r="D30" s="263">
        <f>+INPUTS!H39</f>
        <v>0</v>
      </c>
      <c r="E30" s="260"/>
      <c r="F30" s="260"/>
      <c r="G30" s="260"/>
      <c r="H30" s="264">
        <f t="shared" si="18"/>
        <v>0</v>
      </c>
      <c r="I30" s="260"/>
      <c r="J30" s="265"/>
      <c r="K30" s="265"/>
      <c r="L30" s="265"/>
      <c r="M30" s="265"/>
      <c r="N30" s="265"/>
      <c r="O30" s="265"/>
      <c r="P30" s="265"/>
      <c r="Q30" s="265"/>
      <c r="R30" s="265"/>
      <c r="S30" s="265"/>
      <c r="T30" s="265"/>
      <c r="U30" s="265"/>
      <c r="V30" s="265"/>
    </row>
    <row r="31" spans="1:22" s="196" customFormat="1" ht="14.25" customHeight="1" x14ac:dyDescent="0.55000000000000004">
      <c r="A31" s="260"/>
      <c r="B31" s="261" t="str">
        <f t="shared" si="17"/>
        <v>Advisor 4</v>
      </c>
      <c r="C31" s="262" t="str">
        <f>+INPUTS!C40</f>
        <v>Advisor 4</v>
      </c>
      <c r="D31" s="263">
        <f>+INPUTS!H40</f>
        <v>0</v>
      </c>
      <c r="E31" s="260"/>
      <c r="F31" s="260"/>
      <c r="G31" s="260"/>
      <c r="H31" s="264">
        <f t="shared" si="18"/>
        <v>0</v>
      </c>
      <c r="I31" s="260"/>
      <c r="J31" s="265"/>
      <c r="K31" s="265"/>
      <c r="L31" s="265"/>
      <c r="M31" s="265"/>
      <c r="N31" s="265"/>
      <c r="O31" s="265"/>
      <c r="P31" s="265"/>
      <c r="Q31" s="265"/>
      <c r="R31" s="265"/>
      <c r="S31" s="265"/>
      <c r="T31" s="265"/>
      <c r="U31" s="265"/>
      <c r="V31" s="265"/>
    </row>
    <row r="32" spans="1:22" s="196" customFormat="1" ht="14.25" customHeight="1" x14ac:dyDescent="0.55000000000000004">
      <c r="A32" s="260"/>
      <c r="B32" s="261" t="str">
        <f t="shared" si="17"/>
        <v>Advisor 5</v>
      </c>
      <c r="C32" s="262" t="str">
        <f>+INPUTS!C41</f>
        <v>Advisor 5</v>
      </c>
      <c r="D32" s="263">
        <f>+INPUTS!H41</f>
        <v>0</v>
      </c>
      <c r="E32" s="260"/>
      <c r="F32" s="260"/>
      <c r="G32" s="260"/>
      <c r="H32" s="264">
        <f t="shared" si="18"/>
        <v>0</v>
      </c>
      <c r="I32" s="260"/>
      <c r="J32" s="265"/>
      <c r="K32" s="265"/>
      <c r="L32" s="265"/>
      <c r="M32" s="265"/>
      <c r="N32" s="265"/>
      <c r="O32" s="265"/>
      <c r="P32" s="265"/>
      <c r="Q32" s="265"/>
      <c r="R32" s="265"/>
      <c r="S32" s="265"/>
      <c r="T32" s="265"/>
      <c r="U32" s="265"/>
      <c r="V32" s="265"/>
    </row>
    <row r="33" spans="1:22" ht="14.25" customHeight="1" x14ac:dyDescent="0.65">
      <c r="A33" s="260"/>
      <c r="B33" s="261" t="str">
        <f t="shared" si="17"/>
        <v>Advisor 6</v>
      </c>
      <c r="C33" s="262" t="str">
        <f>+INPUTS!C42</f>
        <v>Advisor 6</v>
      </c>
      <c r="D33" s="263">
        <f>+INPUTS!H42</f>
        <v>0</v>
      </c>
      <c r="E33" s="260"/>
      <c r="F33" s="260"/>
      <c r="G33" s="245"/>
      <c r="H33" s="264">
        <f t="shared" si="18"/>
        <v>0</v>
      </c>
      <c r="I33" s="260"/>
      <c r="J33" s="265"/>
      <c r="K33" s="265"/>
      <c r="L33" s="265"/>
      <c r="M33" s="265"/>
      <c r="N33" s="265"/>
      <c r="O33" s="265"/>
      <c r="P33" s="265"/>
      <c r="Q33" s="265"/>
      <c r="R33" s="265"/>
      <c r="S33" s="265"/>
      <c r="T33" s="265"/>
      <c r="U33" s="265"/>
      <c r="V33" s="265"/>
    </row>
    <row r="34" spans="1:22" ht="14.25" customHeight="1" x14ac:dyDescent="0.65">
      <c r="A34" s="260"/>
      <c r="B34" s="261" t="str">
        <f t="shared" si="17"/>
        <v>Advisor 7</v>
      </c>
      <c r="C34" s="262" t="str">
        <f>+INPUTS!C43</f>
        <v>Advisor 7</v>
      </c>
      <c r="D34" s="263">
        <f>+INPUTS!H43</f>
        <v>0</v>
      </c>
      <c r="E34" s="260"/>
      <c r="F34" s="260"/>
      <c r="G34" s="245"/>
      <c r="H34" s="264">
        <f t="shared" si="18"/>
        <v>0</v>
      </c>
      <c r="I34" s="260"/>
      <c r="J34" s="265"/>
      <c r="K34" s="265"/>
      <c r="L34" s="265"/>
      <c r="M34" s="265"/>
      <c r="N34" s="265"/>
      <c r="O34" s="265"/>
      <c r="P34" s="265"/>
      <c r="Q34" s="265"/>
      <c r="R34" s="265"/>
      <c r="S34" s="265"/>
      <c r="T34" s="265"/>
      <c r="U34" s="265"/>
      <c r="V34" s="265"/>
    </row>
    <row r="35" spans="1:22" ht="14.25" customHeight="1" x14ac:dyDescent="0.65">
      <c r="A35" s="260"/>
      <c r="B35" s="261" t="str">
        <f t="shared" si="17"/>
        <v>Advisor 8</v>
      </c>
      <c r="C35" s="262" t="str">
        <f>+INPUTS!C44</f>
        <v>Advisor 8</v>
      </c>
      <c r="D35" s="263">
        <f>+INPUTS!H44</f>
        <v>0</v>
      </c>
      <c r="E35" s="260"/>
      <c r="F35" s="260"/>
      <c r="G35" s="245"/>
      <c r="H35" s="264">
        <f t="shared" si="18"/>
        <v>0</v>
      </c>
      <c r="I35" s="260"/>
      <c r="J35" s="265"/>
      <c r="K35" s="265"/>
      <c r="L35" s="265"/>
      <c r="M35" s="265"/>
      <c r="N35" s="265"/>
      <c r="O35" s="265"/>
      <c r="P35" s="265"/>
      <c r="Q35" s="265"/>
      <c r="R35" s="265"/>
      <c r="S35" s="265"/>
      <c r="T35" s="265"/>
      <c r="U35" s="265"/>
      <c r="V35" s="265"/>
    </row>
    <row r="36" spans="1:22" ht="14.25" customHeight="1" x14ac:dyDescent="0.65">
      <c r="A36" s="260"/>
      <c r="B36" s="261" t="str">
        <f t="shared" si="17"/>
        <v>Advisor 9</v>
      </c>
      <c r="C36" s="262" t="str">
        <f>+INPUTS!C45</f>
        <v>Advisor 9</v>
      </c>
      <c r="D36" s="263">
        <f>+INPUTS!H45</f>
        <v>0</v>
      </c>
      <c r="E36" s="260"/>
      <c r="F36" s="260"/>
      <c r="G36" s="245"/>
      <c r="H36" s="264"/>
      <c r="I36" s="260"/>
      <c r="J36" s="265"/>
      <c r="K36" s="265"/>
      <c r="L36" s="265"/>
      <c r="M36" s="265"/>
      <c r="N36" s="265"/>
      <c r="O36" s="265"/>
      <c r="P36" s="265"/>
      <c r="Q36" s="265"/>
      <c r="R36" s="265"/>
      <c r="S36" s="265"/>
      <c r="T36" s="265"/>
      <c r="U36" s="265"/>
      <c r="V36" s="265"/>
    </row>
    <row r="37" spans="1:22" ht="14.25" customHeight="1" x14ac:dyDescent="0.65">
      <c r="A37" s="260"/>
      <c r="B37" s="261" t="str">
        <f t="shared" si="17"/>
        <v>Advisor 10</v>
      </c>
      <c r="C37" s="262" t="str">
        <f>+INPUTS!C46</f>
        <v>Advisor 10</v>
      </c>
      <c r="D37" s="263">
        <f>+INPUTS!H46</f>
        <v>0</v>
      </c>
      <c r="E37" s="260"/>
      <c r="F37" s="260"/>
      <c r="G37" s="245"/>
      <c r="H37" s="264"/>
      <c r="I37" s="260"/>
      <c r="J37" s="265"/>
      <c r="K37" s="265"/>
      <c r="L37" s="265"/>
      <c r="M37" s="265"/>
      <c r="N37" s="265"/>
      <c r="O37" s="265"/>
      <c r="P37" s="265"/>
      <c r="Q37" s="265"/>
      <c r="R37" s="265"/>
      <c r="S37" s="265"/>
      <c r="T37" s="265"/>
      <c r="U37" s="265"/>
      <c r="V37" s="265"/>
    </row>
    <row r="38" spans="1:22" ht="14.25" customHeight="1" x14ac:dyDescent="0.65">
      <c r="A38" s="260"/>
      <c r="B38" s="261" t="str">
        <f t="shared" si="17"/>
        <v>Advisor 11</v>
      </c>
      <c r="C38" s="262" t="str">
        <f>+INPUTS!C47</f>
        <v>Advisor 11</v>
      </c>
      <c r="D38" s="263">
        <f>+INPUTS!H47</f>
        <v>0</v>
      </c>
      <c r="E38" s="260"/>
      <c r="F38" s="260"/>
      <c r="G38" s="245"/>
      <c r="H38" s="264"/>
      <c r="I38" s="260"/>
      <c r="J38" s="265"/>
      <c r="K38" s="265"/>
      <c r="L38" s="265"/>
      <c r="M38" s="265"/>
      <c r="N38" s="265"/>
      <c r="O38" s="265"/>
      <c r="P38" s="265"/>
      <c r="Q38" s="265"/>
      <c r="R38" s="265"/>
      <c r="S38" s="265"/>
      <c r="T38" s="265"/>
      <c r="U38" s="265"/>
      <c r="V38" s="265"/>
    </row>
    <row r="39" spans="1:22" ht="14.25" customHeight="1" x14ac:dyDescent="0.65">
      <c r="A39" s="260"/>
      <c r="B39" s="261" t="str">
        <f t="shared" si="17"/>
        <v>SPARE1</v>
      </c>
      <c r="C39" s="262" t="str">
        <f>+INPUTS!C48</f>
        <v>SPARE1</v>
      </c>
      <c r="D39" s="263">
        <f>+INPUTS!H48</f>
        <v>0</v>
      </c>
      <c r="E39" s="260"/>
      <c r="F39" s="260"/>
      <c r="G39" s="245"/>
      <c r="H39" s="264"/>
      <c r="I39" s="260"/>
      <c r="J39" s="265"/>
      <c r="K39" s="265"/>
      <c r="L39" s="265"/>
      <c r="M39" s="265"/>
      <c r="N39" s="265"/>
      <c r="O39" s="265"/>
      <c r="P39" s="265"/>
      <c r="Q39" s="265"/>
      <c r="R39" s="265"/>
      <c r="S39" s="265"/>
      <c r="T39" s="265"/>
      <c r="U39" s="265"/>
      <c r="V39" s="265"/>
    </row>
    <row r="40" spans="1:22" ht="14.25" customHeight="1" x14ac:dyDescent="0.65">
      <c r="A40" s="260"/>
      <c r="B40" s="261" t="str">
        <f t="shared" si="17"/>
        <v>SPARE2</v>
      </c>
      <c r="C40" s="262" t="str">
        <f>+INPUTS!C49</f>
        <v>SPARE2</v>
      </c>
      <c r="D40" s="263">
        <f>+INPUTS!H49</f>
        <v>0</v>
      </c>
      <c r="E40" s="260"/>
      <c r="F40" s="260"/>
      <c r="G40" s="245"/>
      <c r="H40" s="264"/>
      <c r="I40" s="260"/>
      <c r="J40" s="265"/>
      <c r="K40" s="265"/>
      <c r="L40" s="265"/>
      <c r="M40" s="265"/>
      <c r="N40" s="265"/>
      <c r="O40" s="265"/>
      <c r="P40" s="265"/>
      <c r="Q40" s="265"/>
      <c r="R40" s="265"/>
      <c r="S40" s="265"/>
      <c r="T40" s="265"/>
      <c r="U40" s="265"/>
      <c r="V40" s="265"/>
    </row>
    <row r="41" spans="1:22" ht="14.25" customHeight="1" x14ac:dyDescent="0.65">
      <c r="A41" s="260"/>
      <c r="B41" s="261" t="str">
        <f t="shared" si="17"/>
        <v>SPARE3</v>
      </c>
      <c r="C41" s="262" t="str">
        <f>+INPUTS!C50</f>
        <v>SPARE3</v>
      </c>
      <c r="D41" s="263">
        <f>+INPUTS!H50</f>
        <v>0</v>
      </c>
      <c r="E41" s="260"/>
      <c r="F41" s="260"/>
      <c r="G41" s="245"/>
      <c r="H41" s="264"/>
      <c r="I41" s="260"/>
      <c r="J41" s="265"/>
      <c r="K41" s="265"/>
      <c r="L41" s="265"/>
      <c r="M41" s="265"/>
      <c r="N41" s="265"/>
      <c r="O41" s="265"/>
      <c r="P41" s="265"/>
      <c r="Q41" s="265"/>
      <c r="R41" s="265"/>
      <c r="S41" s="265"/>
      <c r="T41" s="265"/>
      <c r="U41" s="265"/>
      <c r="V41" s="265"/>
    </row>
    <row r="42" spans="1:22" ht="14.25" customHeight="1" x14ac:dyDescent="0.65">
      <c r="A42" s="260"/>
      <c r="B42" s="261" t="str">
        <f t="shared" si="17"/>
        <v>SPARE4</v>
      </c>
      <c r="C42" s="262" t="str">
        <f>+INPUTS!C51</f>
        <v>SPARE4</v>
      </c>
      <c r="D42" s="263">
        <f>+INPUTS!H51</f>
        <v>0</v>
      </c>
      <c r="E42" s="260"/>
      <c r="F42" s="260"/>
      <c r="G42" s="245"/>
      <c r="H42" s="264">
        <f>SUM(J42:Q42)</f>
        <v>0</v>
      </c>
      <c r="I42" s="260"/>
      <c r="J42" s="265"/>
      <c r="K42" s="265"/>
      <c r="L42" s="265"/>
      <c r="M42" s="265"/>
      <c r="N42" s="265"/>
      <c r="O42" s="265"/>
      <c r="P42" s="265"/>
      <c r="Q42" s="265"/>
      <c r="R42" s="265"/>
      <c r="S42" s="265"/>
      <c r="T42" s="265"/>
      <c r="U42" s="265"/>
      <c r="V42" s="265"/>
    </row>
    <row r="43" spans="1:22" s="197" customFormat="1" ht="17" thickBot="1" x14ac:dyDescent="0.6">
      <c r="A43" s="266"/>
      <c r="B43" s="266"/>
      <c r="C43" s="266"/>
      <c r="D43" s="266"/>
      <c r="E43" s="266"/>
      <c r="F43" s="266"/>
      <c r="G43" s="267"/>
      <c r="H43" s="268">
        <f>SUM(H28:H42)</f>
        <v>0</v>
      </c>
      <c r="I43" s="260"/>
      <c r="J43" s="268">
        <f>SUM(J28:J42)</f>
        <v>0</v>
      </c>
      <c r="K43" s="268">
        <f t="shared" ref="K43:R43" si="19">SUM(K28:K42)</f>
        <v>0</v>
      </c>
      <c r="L43" s="268">
        <f t="shared" si="19"/>
        <v>0</v>
      </c>
      <c r="M43" s="268">
        <f t="shared" si="19"/>
        <v>0</v>
      </c>
      <c r="N43" s="268">
        <f t="shared" si="19"/>
        <v>0</v>
      </c>
      <c r="O43" s="268">
        <f t="shared" si="19"/>
        <v>0</v>
      </c>
      <c r="P43" s="268">
        <f t="shared" si="19"/>
        <v>0</v>
      </c>
      <c r="Q43" s="268">
        <f t="shared" si="19"/>
        <v>0</v>
      </c>
      <c r="R43" s="268">
        <f t="shared" si="19"/>
        <v>0</v>
      </c>
      <c r="S43" s="268">
        <f t="shared" ref="S43:V43" si="20">SUM(S28:S42)</f>
        <v>0</v>
      </c>
      <c r="T43" s="268">
        <f t="shared" si="20"/>
        <v>0</v>
      </c>
      <c r="U43" s="268">
        <f t="shared" si="20"/>
        <v>0</v>
      </c>
      <c r="V43" s="268">
        <f t="shared" si="20"/>
        <v>0</v>
      </c>
    </row>
    <row r="44" spans="1:22" s="197" customFormat="1" ht="20.5" thickTop="1" x14ac:dyDescent="0.65">
      <c r="A44" s="257"/>
      <c r="B44" s="257"/>
      <c r="C44" s="260"/>
      <c r="D44" s="260"/>
      <c r="E44" s="260"/>
      <c r="F44" s="274"/>
      <c r="G44" s="275"/>
      <c r="H44" s="275"/>
      <c r="I44" s="245"/>
      <c r="J44" s="276"/>
      <c r="K44" s="276"/>
      <c r="L44" s="276"/>
      <c r="M44" s="276"/>
      <c r="N44" s="276"/>
      <c r="O44" s="276"/>
      <c r="P44" s="276"/>
      <c r="Q44" s="276"/>
      <c r="R44" s="257"/>
      <c r="S44" s="257"/>
      <c r="T44" s="257"/>
      <c r="U44" s="257"/>
      <c r="V44" s="257"/>
    </row>
    <row r="45" spans="1:22" x14ac:dyDescent="0.65">
      <c r="A45" s="260"/>
      <c r="B45" s="260"/>
      <c r="C45" s="260"/>
      <c r="D45" s="260"/>
      <c r="E45" s="260"/>
      <c r="F45" s="260"/>
      <c r="G45" s="275"/>
      <c r="H45" s="245"/>
      <c r="I45" s="245"/>
      <c r="J45" s="245"/>
      <c r="K45" s="245"/>
      <c r="L45" s="245"/>
      <c r="M45" s="245"/>
      <c r="N45" s="245"/>
      <c r="O45" s="245"/>
      <c r="P45" s="245"/>
      <c r="Q45" s="245"/>
      <c r="R45" s="245"/>
      <c r="S45" s="245"/>
      <c r="T45" s="245"/>
      <c r="U45" s="245"/>
      <c r="V45" s="245"/>
    </row>
    <row r="46" spans="1:22" s="195" customFormat="1" ht="20.5" thickBot="1" x14ac:dyDescent="0.7">
      <c r="A46" s="257"/>
      <c r="B46" s="277" t="s">
        <v>30</v>
      </c>
      <c r="C46" s="266"/>
      <c r="D46" s="277"/>
      <c r="E46" s="277"/>
      <c r="F46" s="277"/>
      <c r="G46" s="275"/>
      <c r="H46" s="278">
        <f>SUM(J46:R46)</f>
        <v>0</v>
      </c>
      <c r="I46" s="245"/>
      <c r="J46" s="279">
        <f>+J43+J25</f>
        <v>0</v>
      </c>
      <c r="K46" s="279">
        <f t="shared" ref="K46:Q46" si="21">+K43+K25</f>
        <v>0</v>
      </c>
      <c r="L46" s="279">
        <f t="shared" si="21"/>
        <v>0</v>
      </c>
      <c r="M46" s="279">
        <f t="shared" si="21"/>
        <v>0</v>
      </c>
      <c r="N46" s="279">
        <f t="shared" si="21"/>
        <v>0</v>
      </c>
      <c r="O46" s="279">
        <f t="shared" si="21"/>
        <v>0</v>
      </c>
      <c r="P46" s="279">
        <f t="shared" si="21"/>
        <v>0</v>
      </c>
      <c r="Q46" s="279">
        <f t="shared" si="21"/>
        <v>0</v>
      </c>
      <c r="R46" s="279">
        <f t="shared" ref="R46:S46" si="22">+R43+R25</f>
        <v>0</v>
      </c>
      <c r="S46" s="279">
        <f t="shared" si="22"/>
        <v>0</v>
      </c>
      <c r="T46" s="279">
        <f t="shared" ref="T46:V46" si="23">+T43+T25</f>
        <v>0</v>
      </c>
      <c r="U46" s="279">
        <f t="shared" si="23"/>
        <v>0</v>
      </c>
      <c r="V46" s="279">
        <f t="shared" si="23"/>
        <v>0</v>
      </c>
    </row>
    <row r="47" spans="1:22" ht="20.5" thickTop="1" x14ac:dyDescent="0.65">
      <c r="A47" s="245"/>
      <c r="B47" s="257" t="s">
        <v>128</v>
      </c>
      <c r="C47" s="245"/>
      <c r="D47" s="245"/>
      <c r="E47" s="245"/>
      <c r="F47" s="245"/>
      <c r="G47" s="275"/>
      <c r="H47" s="280"/>
      <c r="I47" s="245"/>
      <c r="J47" s="281">
        <f>+J46</f>
        <v>0</v>
      </c>
      <c r="K47" s="282">
        <f>+J47+K46</f>
        <v>0</v>
      </c>
      <c r="L47" s="282">
        <f t="shared" ref="L47:T47" si="24">+K47+L46</f>
        <v>0</v>
      </c>
      <c r="M47" s="282">
        <f t="shared" si="24"/>
        <v>0</v>
      </c>
      <c r="N47" s="282">
        <f t="shared" si="24"/>
        <v>0</v>
      </c>
      <c r="O47" s="282">
        <f t="shared" si="24"/>
        <v>0</v>
      </c>
      <c r="P47" s="282">
        <f t="shared" si="24"/>
        <v>0</v>
      </c>
      <c r="Q47" s="282">
        <f t="shared" si="24"/>
        <v>0</v>
      </c>
      <c r="R47" s="282">
        <f t="shared" si="24"/>
        <v>0</v>
      </c>
      <c r="S47" s="282">
        <f t="shared" si="24"/>
        <v>0</v>
      </c>
      <c r="T47" s="282">
        <f t="shared" si="24"/>
        <v>0</v>
      </c>
      <c r="U47" s="282">
        <f t="shared" ref="U47" si="25">+T47+U46</f>
        <v>0</v>
      </c>
      <c r="V47" s="282">
        <f t="shared" ref="V47" si="26">+U47+V46</f>
        <v>0</v>
      </c>
    </row>
    <row r="48" spans="1:22" x14ac:dyDescent="0.65">
      <c r="A48" s="245"/>
      <c r="B48" s="245"/>
      <c r="C48" s="245"/>
      <c r="D48" s="245"/>
      <c r="E48" s="245"/>
      <c r="F48" s="245"/>
      <c r="G48" s="275"/>
      <c r="H48" s="245"/>
      <c r="I48" s="245"/>
      <c r="J48" s="245"/>
      <c r="K48" s="245"/>
      <c r="L48" s="245"/>
      <c r="M48" s="245"/>
      <c r="N48" s="245"/>
      <c r="O48" s="245"/>
      <c r="P48" s="245"/>
      <c r="Q48" s="245"/>
      <c r="R48" s="245"/>
      <c r="S48" s="245"/>
      <c r="T48" s="245"/>
      <c r="U48" s="245"/>
      <c r="V48" s="245"/>
    </row>
    <row r="49" spans="7:17" x14ac:dyDescent="0.65">
      <c r="G49" s="283"/>
    </row>
    <row r="51" spans="7:17" x14ac:dyDescent="0.65">
      <c r="L51" s="284"/>
      <c r="M51" s="284"/>
      <c r="N51" s="284"/>
      <c r="O51" s="284"/>
      <c r="P51" s="284"/>
      <c r="Q51" s="284"/>
    </row>
    <row r="52" spans="7:17" x14ac:dyDescent="0.65">
      <c r="J52" s="284"/>
      <c r="K52" s="284"/>
      <c r="L52" s="284"/>
      <c r="M52" s="284"/>
      <c r="N52" s="284"/>
      <c r="O52" s="284"/>
      <c r="P52" s="284"/>
    </row>
  </sheetData>
  <sheetProtection selectLockedCells="1"/>
  <pageMargins left="0.7" right="0.7" top="0.75" bottom="0.75" header="0.3" footer="0.3"/>
  <pageSetup paperSize="9" scale="2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pageSetUpPr fitToPage="1"/>
  </sheetPr>
  <dimension ref="A1:AB52"/>
  <sheetViews>
    <sheetView showGridLines="0" zoomScale="70" zoomScaleNormal="70" workbookViewId="0">
      <pane xSplit="18" ySplit="13" topLeftCell="Y14" activePane="bottomRight" state="frozen"/>
      <selection pane="topRight" activeCell="T1" sqref="T1"/>
      <selection pane="bottomLeft" activeCell="A12" sqref="A12"/>
      <selection pane="bottomRight" activeCell="C52" sqref="C52"/>
    </sheetView>
  </sheetViews>
  <sheetFormatPr defaultColWidth="11.07421875" defaultRowHeight="20" x14ac:dyDescent="0.65"/>
  <cols>
    <col min="1" max="1" width="5.3046875" style="194" customWidth="1"/>
    <col min="2" max="2" width="3" style="194" customWidth="1"/>
    <col min="3" max="3" width="35.07421875" style="194" customWidth="1"/>
    <col min="4" max="4" width="16.07421875" style="194" customWidth="1"/>
    <col min="5" max="5" width="4.07421875" style="194" customWidth="1"/>
    <col min="6" max="6" width="3.3046875" style="194" customWidth="1"/>
    <col min="7" max="7" width="16.07421875" style="194" customWidth="1"/>
    <col min="8" max="8" width="6.3046875" style="194" customWidth="1"/>
    <col min="9" max="24" width="15.4609375" style="194" customWidth="1"/>
    <col min="25" max="16384" width="11.07421875" style="194"/>
  </cols>
  <sheetData>
    <row r="1" spans="1:28" x14ac:dyDescent="0.65">
      <c r="A1" s="245"/>
      <c r="B1" s="245"/>
      <c r="C1" s="245"/>
      <c r="D1" s="245"/>
      <c r="E1" s="245"/>
      <c r="F1" s="245"/>
      <c r="G1" s="245"/>
      <c r="H1" s="245"/>
      <c r="I1" s="245"/>
      <c r="J1" s="245"/>
      <c r="K1" s="245"/>
      <c r="L1" s="245"/>
      <c r="M1" s="245"/>
      <c r="N1" s="245"/>
      <c r="O1" s="245"/>
      <c r="P1" s="245"/>
      <c r="Q1" s="245"/>
      <c r="R1" s="245"/>
      <c r="S1" s="245"/>
      <c r="T1" s="245"/>
      <c r="U1" s="245"/>
      <c r="V1" s="245"/>
      <c r="W1" s="245"/>
      <c r="X1" s="245"/>
      <c r="Y1" s="245"/>
    </row>
    <row r="2" spans="1:28" ht="36" x14ac:dyDescent="1.1499999999999999">
      <c r="A2" s="245"/>
      <c r="B2" s="246" t="str">
        <f>+INPUTS!B2</f>
        <v>PROJECT NAME:</v>
      </c>
      <c r="C2" s="246"/>
      <c r="D2" s="247" t="str">
        <f>+INPUTS!E2</f>
        <v>PROJECT NAME</v>
      </c>
      <c r="E2" s="245"/>
      <c r="F2" s="245"/>
      <c r="G2" s="245"/>
      <c r="H2" s="245"/>
      <c r="I2" s="245"/>
      <c r="J2" s="245"/>
      <c r="K2" s="245"/>
      <c r="L2" s="245"/>
      <c r="M2" s="245"/>
      <c r="N2" s="245"/>
      <c r="O2" s="245"/>
      <c r="P2" s="245"/>
      <c r="Q2" s="245"/>
      <c r="R2" s="245"/>
      <c r="S2" s="245"/>
      <c r="T2" s="245"/>
      <c r="U2" s="245"/>
      <c r="V2" s="245"/>
      <c r="W2" s="245"/>
      <c r="X2" s="245"/>
      <c r="Y2" s="245"/>
    </row>
    <row r="3" spans="1:28" ht="10.5" customHeight="1" x14ac:dyDescent="0.65">
      <c r="A3" s="245"/>
      <c r="B3" s="245"/>
      <c r="C3" s="245"/>
      <c r="D3" s="245"/>
      <c r="E3" s="245"/>
      <c r="F3" s="245"/>
      <c r="G3" s="245"/>
      <c r="H3" s="245"/>
      <c r="I3" s="245"/>
      <c r="J3" s="245"/>
      <c r="K3" s="245"/>
      <c r="L3" s="245"/>
      <c r="M3" s="245"/>
      <c r="N3" s="245"/>
      <c r="O3" s="245"/>
      <c r="P3" s="245"/>
      <c r="Q3" s="245"/>
      <c r="R3" s="245"/>
      <c r="S3" s="245"/>
      <c r="T3" s="245"/>
      <c r="U3" s="245"/>
      <c r="V3" s="245"/>
      <c r="W3" s="245"/>
      <c r="X3" s="245"/>
      <c r="Y3" s="245"/>
    </row>
    <row r="4" spans="1:28" ht="20.5" thickBot="1" x14ac:dyDescent="0.7">
      <c r="A4" s="245"/>
      <c r="B4" s="248" t="s">
        <v>116</v>
      </c>
      <c r="C4" s="249"/>
      <c r="D4" s="248"/>
      <c r="E4" s="248"/>
      <c r="F4" s="248"/>
      <c r="G4" s="248"/>
      <c r="H4" s="248"/>
      <c r="I4" s="248"/>
      <c r="J4" s="248"/>
      <c r="K4" s="248"/>
      <c r="L4" s="248"/>
      <c r="M4" s="248"/>
      <c r="N4" s="248"/>
      <c r="O4" s="248"/>
      <c r="P4" s="248"/>
      <c r="Q4" s="248"/>
      <c r="R4" s="248"/>
      <c r="S4" s="248"/>
      <c r="T4" s="248"/>
      <c r="U4" s="248"/>
      <c r="V4" s="248"/>
      <c r="W4" s="248"/>
      <c r="X4" s="248"/>
      <c r="Y4" s="285"/>
      <c r="Z4" s="286"/>
      <c r="AA4" s="286"/>
      <c r="AB4" s="286"/>
    </row>
    <row r="5" spans="1:28" x14ac:dyDescent="0.65">
      <c r="A5" s="245"/>
      <c r="B5" s="250"/>
      <c r="C5" s="250"/>
      <c r="D5" s="250"/>
      <c r="E5" s="250"/>
      <c r="F5" s="250"/>
      <c r="G5" s="250"/>
      <c r="H5" s="250"/>
      <c r="I5" s="250"/>
      <c r="J5" s="250"/>
      <c r="K5" s="250"/>
      <c r="L5" s="250"/>
      <c r="M5" s="250"/>
      <c r="N5" s="250"/>
      <c r="O5" s="250"/>
      <c r="P5" s="250"/>
      <c r="Q5" s="250"/>
      <c r="R5" s="250"/>
      <c r="S5" s="250"/>
      <c r="T5" s="250"/>
      <c r="U5" s="250"/>
      <c r="V5" s="250"/>
      <c r="W5" s="250"/>
      <c r="X5" s="250"/>
      <c r="Y5" s="245"/>
    </row>
    <row r="6" spans="1:28" x14ac:dyDescent="0.65">
      <c r="A6" s="245"/>
      <c r="B6" s="251" t="s">
        <v>117</v>
      </c>
      <c r="C6" s="252"/>
      <c r="D6" s="252" t="s">
        <v>118</v>
      </c>
      <c r="E6" s="250"/>
      <c r="F6" s="250"/>
      <c r="G6" s="250"/>
      <c r="H6" s="250"/>
      <c r="I6" s="250">
        <v>1</v>
      </c>
      <c r="J6" s="250">
        <f>+I6+1</f>
        <v>2</v>
      </c>
      <c r="K6" s="250">
        <f t="shared" ref="K6:X6" si="0">+J6+1</f>
        <v>3</v>
      </c>
      <c r="L6" s="250">
        <f t="shared" si="0"/>
        <v>4</v>
      </c>
      <c r="M6" s="250">
        <f t="shared" si="0"/>
        <v>5</v>
      </c>
      <c r="N6" s="250">
        <f t="shared" si="0"/>
        <v>6</v>
      </c>
      <c r="O6" s="250">
        <f t="shared" si="0"/>
        <v>7</v>
      </c>
      <c r="P6" s="250">
        <f t="shared" si="0"/>
        <v>8</v>
      </c>
      <c r="Q6" s="250">
        <f t="shared" si="0"/>
        <v>9</v>
      </c>
      <c r="R6" s="250">
        <f t="shared" si="0"/>
        <v>10</v>
      </c>
      <c r="S6" s="250">
        <f t="shared" si="0"/>
        <v>11</v>
      </c>
      <c r="T6" s="250">
        <f t="shared" si="0"/>
        <v>12</v>
      </c>
      <c r="U6" s="250">
        <f t="shared" si="0"/>
        <v>13</v>
      </c>
      <c r="V6" s="250">
        <f t="shared" si="0"/>
        <v>14</v>
      </c>
      <c r="W6" s="250">
        <f t="shared" si="0"/>
        <v>15</v>
      </c>
      <c r="X6" s="250">
        <f t="shared" si="0"/>
        <v>16</v>
      </c>
      <c r="Y6" s="245"/>
    </row>
    <row r="7" spans="1:28" x14ac:dyDescent="0.65">
      <c r="A7" s="245"/>
      <c r="B7" s="253" t="s">
        <v>119</v>
      </c>
      <c r="C7" s="254"/>
      <c r="D7" s="254" t="s">
        <v>120</v>
      </c>
      <c r="E7" s="255"/>
      <c r="F7" s="255"/>
      <c r="G7" s="255"/>
      <c r="H7" s="255"/>
      <c r="I7" s="287" t="e">
        <f>EOMONTH(INPUTS!P10,0)</f>
        <v>#N/A</v>
      </c>
      <c r="J7" s="287" t="e">
        <f>EOMONTH(I7,1)</f>
        <v>#N/A</v>
      </c>
      <c r="K7" s="287" t="e">
        <f t="shared" ref="K7:X7" si="1">EOMONTH(J7,1)</f>
        <v>#N/A</v>
      </c>
      <c r="L7" s="287" t="e">
        <f t="shared" si="1"/>
        <v>#N/A</v>
      </c>
      <c r="M7" s="287" t="e">
        <f t="shared" si="1"/>
        <v>#N/A</v>
      </c>
      <c r="N7" s="287" t="e">
        <f t="shared" si="1"/>
        <v>#N/A</v>
      </c>
      <c r="O7" s="287" t="e">
        <f t="shared" si="1"/>
        <v>#N/A</v>
      </c>
      <c r="P7" s="287" t="e">
        <f t="shared" si="1"/>
        <v>#N/A</v>
      </c>
      <c r="Q7" s="287" t="e">
        <f t="shared" si="1"/>
        <v>#N/A</v>
      </c>
      <c r="R7" s="287" t="e">
        <f t="shared" si="1"/>
        <v>#N/A</v>
      </c>
      <c r="S7" s="287" t="e">
        <f t="shared" si="1"/>
        <v>#N/A</v>
      </c>
      <c r="T7" s="287" t="e">
        <f t="shared" si="1"/>
        <v>#N/A</v>
      </c>
      <c r="U7" s="287" t="e">
        <f t="shared" si="1"/>
        <v>#N/A</v>
      </c>
      <c r="V7" s="287" t="e">
        <f t="shared" si="1"/>
        <v>#N/A</v>
      </c>
      <c r="W7" s="287" t="e">
        <f t="shared" si="1"/>
        <v>#N/A</v>
      </c>
      <c r="X7" s="287" t="e">
        <f t="shared" si="1"/>
        <v>#N/A</v>
      </c>
      <c r="Y7" s="245"/>
    </row>
    <row r="8" spans="1:28" x14ac:dyDescent="0.65">
      <c r="A8" s="245"/>
      <c r="B8" s="251" t="s">
        <v>121</v>
      </c>
      <c r="C8" s="252"/>
      <c r="D8" s="252" t="s">
        <v>118</v>
      </c>
      <c r="E8" s="250"/>
      <c r="F8" s="250"/>
      <c r="G8" s="250"/>
      <c r="H8" s="250"/>
      <c r="I8" s="250" t="e">
        <f t="shared" ref="I8:X8" si="2">YEAR(I7)</f>
        <v>#N/A</v>
      </c>
      <c r="J8" s="250" t="e">
        <f t="shared" si="2"/>
        <v>#N/A</v>
      </c>
      <c r="K8" s="250" t="e">
        <f t="shared" si="2"/>
        <v>#N/A</v>
      </c>
      <c r="L8" s="250" t="e">
        <f t="shared" si="2"/>
        <v>#N/A</v>
      </c>
      <c r="M8" s="250" t="e">
        <f t="shared" si="2"/>
        <v>#N/A</v>
      </c>
      <c r="N8" s="250" t="e">
        <f t="shared" si="2"/>
        <v>#N/A</v>
      </c>
      <c r="O8" s="250" t="e">
        <f t="shared" si="2"/>
        <v>#N/A</v>
      </c>
      <c r="P8" s="250" t="e">
        <f t="shared" si="2"/>
        <v>#N/A</v>
      </c>
      <c r="Q8" s="250" t="e">
        <f t="shared" si="2"/>
        <v>#N/A</v>
      </c>
      <c r="R8" s="250" t="e">
        <f t="shared" si="2"/>
        <v>#N/A</v>
      </c>
      <c r="S8" s="250" t="e">
        <f t="shared" si="2"/>
        <v>#N/A</v>
      </c>
      <c r="T8" s="250" t="e">
        <f t="shared" si="2"/>
        <v>#N/A</v>
      </c>
      <c r="U8" s="250" t="e">
        <f t="shared" si="2"/>
        <v>#N/A</v>
      </c>
      <c r="V8" s="250" t="e">
        <f t="shared" si="2"/>
        <v>#N/A</v>
      </c>
      <c r="W8" s="250" t="e">
        <f t="shared" si="2"/>
        <v>#N/A</v>
      </c>
      <c r="X8" s="250" t="e">
        <f t="shared" si="2"/>
        <v>#N/A</v>
      </c>
      <c r="Y8" s="245"/>
    </row>
    <row r="9" spans="1:28" x14ac:dyDescent="0.65">
      <c r="A9" s="245"/>
      <c r="B9" s="251" t="s">
        <v>122</v>
      </c>
      <c r="C9" s="252"/>
      <c r="D9" s="252" t="s">
        <v>118</v>
      </c>
      <c r="E9" s="250"/>
      <c r="F9" s="250"/>
      <c r="G9" s="250"/>
      <c r="H9" s="250"/>
      <c r="I9" s="250" t="e">
        <f>NETWORKDAYS(EOMONTH(I7,-1)+1,I7,Holidays)</f>
        <v>#N/A</v>
      </c>
      <c r="J9" s="250" t="e">
        <f t="shared" ref="J9:X9" si="3">NETWORKDAYS(EOMONTH(J7,-1)+1,J7,Holidays)</f>
        <v>#N/A</v>
      </c>
      <c r="K9" s="250" t="e">
        <f t="shared" si="3"/>
        <v>#N/A</v>
      </c>
      <c r="L9" s="250" t="e">
        <f t="shared" si="3"/>
        <v>#N/A</v>
      </c>
      <c r="M9" s="250" t="e">
        <f t="shared" si="3"/>
        <v>#N/A</v>
      </c>
      <c r="N9" s="250" t="e">
        <f t="shared" si="3"/>
        <v>#N/A</v>
      </c>
      <c r="O9" s="250" t="e">
        <f t="shared" si="3"/>
        <v>#N/A</v>
      </c>
      <c r="P9" s="250" t="e">
        <f>NETWORKDAYS(EOMONTH(P7,-1)+1,P7,Holidays)</f>
        <v>#N/A</v>
      </c>
      <c r="Q9" s="250" t="e">
        <f t="shared" si="3"/>
        <v>#N/A</v>
      </c>
      <c r="R9" s="250" t="e">
        <f t="shared" si="3"/>
        <v>#N/A</v>
      </c>
      <c r="S9" s="250" t="e">
        <f t="shared" si="3"/>
        <v>#N/A</v>
      </c>
      <c r="T9" s="250" t="e">
        <f t="shared" si="3"/>
        <v>#N/A</v>
      </c>
      <c r="U9" s="250" t="e">
        <f t="shared" si="3"/>
        <v>#N/A</v>
      </c>
      <c r="V9" s="250" t="e">
        <f t="shared" si="3"/>
        <v>#N/A</v>
      </c>
      <c r="W9" s="250" t="e">
        <f t="shared" si="3"/>
        <v>#N/A</v>
      </c>
      <c r="X9" s="250" t="e">
        <f t="shared" si="3"/>
        <v>#N/A</v>
      </c>
      <c r="Y9" s="245"/>
    </row>
    <row r="10" spans="1:28" x14ac:dyDescent="0.65">
      <c r="A10" s="245"/>
      <c r="B10" s="251" t="s">
        <v>123</v>
      </c>
      <c r="C10" s="252"/>
      <c r="D10" s="252" t="s">
        <v>118</v>
      </c>
      <c r="E10" s="250"/>
      <c r="F10" s="250"/>
      <c r="G10" s="250"/>
      <c r="H10" s="250"/>
      <c r="I10" s="250">
        <f>+ACTUAL!J10</f>
        <v>0</v>
      </c>
      <c r="J10" s="250">
        <f>+ACTUAL!K10</f>
        <v>0</v>
      </c>
      <c r="K10" s="250">
        <f>+ACTUAL!L10</f>
        <v>0</v>
      </c>
      <c r="L10" s="250">
        <f>+ACTUAL!M10</f>
        <v>0</v>
      </c>
      <c r="M10" s="250">
        <f>+ACTUAL!N10</f>
        <v>0</v>
      </c>
      <c r="N10" s="250">
        <f>+ACTUAL!O10</f>
        <v>0</v>
      </c>
      <c r="O10" s="250">
        <f>+ACTUAL!P10</f>
        <v>0</v>
      </c>
      <c r="P10" s="250">
        <f>+ACTUAL!Q10</f>
        <v>0</v>
      </c>
      <c r="Q10" s="250">
        <f>+ACTUAL!R10</f>
        <v>0</v>
      </c>
      <c r="R10" s="250">
        <f>+ACTUAL!S10</f>
        <v>0</v>
      </c>
      <c r="S10" s="250">
        <f>+ACTUAL!T10</f>
        <v>0</v>
      </c>
      <c r="T10" s="250">
        <f>+ACTUAL!U10</f>
        <v>0</v>
      </c>
      <c r="U10" s="250">
        <f>+ACTUAL!V10</f>
        <v>0</v>
      </c>
      <c r="V10" s="250">
        <f>+ACTUAL!W10</f>
        <v>0</v>
      </c>
      <c r="W10" s="250">
        <f>+ACTUAL!X10</f>
        <v>0</v>
      </c>
      <c r="X10" s="250">
        <f>+ACTUAL!Y10</f>
        <v>0</v>
      </c>
      <c r="Y10" s="245"/>
    </row>
    <row r="11" spans="1:28" x14ac:dyDescent="0.65">
      <c r="A11" s="245"/>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45"/>
    </row>
    <row r="12" spans="1:28" x14ac:dyDescent="0.65">
      <c r="A12" s="245"/>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45"/>
    </row>
    <row r="13" spans="1:28" s="197" customFormat="1" ht="17" thickBot="1" x14ac:dyDescent="0.6">
      <c r="A13" s="257"/>
      <c r="B13" s="258" t="s">
        <v>66</v>
      </c>
      <c r="C13" s="202"/>
      <c r="D13" s="258" t="s">
        <v>125</v>
      </c>
      <c r="E13" s="258"/>
      <c r="F13" s="258"/>
      <c r="G13" s="258" t="s">
        <v>126</v>
      </c>
      <c r="H13" s="258"/>
      <c r="I13" s="259"/>
      <c r="J13" s="259"/>
      <c r="K13" s="259"/>
      <c r="L13" s="259"/>
      <c r="M13" s="259"/>
      <c r="N13" s="259"/>
      <c r="O13" s="259"/>
      <c r="P13" s="259"/>
      <c r="Q13" s="259"/>
      <c r="R13" s="259"/>
      <c r="S13" s="259"/>
      <c r="T13" s="259"/>
      <c r="U13" s="259"/>
      <c r="V13" s="259"/>
      <c r="W13" s="259"/>
      <c r="X13" s="259"/>
      <c r="Y13" s="257"/>
    </row>
    <row r="14" spans="1:28" s="196" customFormat="1" ht="16.5" x14ac:dyDescent="0.55000000000000004">
      <c r="A14" s="260"/>
      <c r="B14" s="260"/>
      <c r="C14" s="260"/>
      <c r="D14" s="260"/>
      <c r="E14" s="260"/>
      <c r="F14" s="260"/>
      <c r="G14" s="260"/>
      <c r="H14" s="260"/>
      <c r="I14" s="260"/>
      <c r="J14" s="260"/>
      <c r="K14" s="260"/>
      <c r="L14" s="260"/>
      <c r="M14" s="260"/>
      <c r="N14" s="260"/>
      <c r="O14" s="260"/>
      <c r="P14" s="260"/>
      <c r="Q14" s="260"/>
      <c r="R14" s="260"/>
      <c r="S14" s="260"/>
      <c r="T14" s="260"/>
      <c r="U14" s="260"/>
      <c r="V14" s="260"/>
      <c r="W14" s="260"/>
      <c r="X14" s="260"/>
      <c r="Y14" s="260"/>
    </row>
    <row r="15" spans="1:28" s="196" customFormat="1" ht="14.25" customHeight="1" x14ac:dyDescent="0.55000000000000004">
      <c r="A15" s="260"/>
      <c r="B15" s="261" t="str">
        <f>+C15</f>
        <v>Business Case Management</v>
      </c>
      <c r="C15" s="262" t="str">
        <f>+INPUTS!D21</f>
        <v>Business Case Management</v>
      </c>
      <c r="D15" s="288">
        <f>+INPUTS!J21</f>
        <v>0</v>
      </c>
      <c r="E15" s="260"/>
      <c r="F15" s="260"/>
      <c r="G15" s="264">
        <f>SUM(I15:X15)</f>
        <v>0</v>
      </c>
      <c r="H15" s="260"/>
      <c r="I15" s="265"/>
      <c r="J15" s="265"/>
      <c r="K15" s="265"/>
      <c r="L15" s="265"/>
      <c r="M15" s="265"/>
      <c r="N15" s="265"/>
      <c r="O15" s="265"/>
      <c r="P15" s="265"/>
      <c r="Q15" s="265"/>
      <c r="R15" s="265"/>
      <c r="S15" s="265"/>
      <c r="T15" s="265"/>
      <c r="U15" s="265"/>
      <c r="V15" s="265"/>
      <c r="W15" s="265"/>
      <c r="X15" s="265"/>
      <c r="Y15" s="260"/>
    </row>
    <row r="16" spans="1:28" s="196" customFormat="1" ht="14.25" customHeight="1" x14ac:dyDescent="0.55000000000000004">
      <c r="A16" s="260"/>
      <c r="B16" s="261">
        <f t="shared" ref="B16:B20" si="4">+C16</f>
        <v>0</v>
      </c>
      <c r="C16" s="262">
        <f>+INPUTS!D22</f>
        <v>0</v>
      </c>
      <c r="D16" s="288">
        <f>+INPUTS!J22</f>
        <v>0</v>
      </c>
      <c r="E16" s="260"/>
      <c r="F16" s="260"/>
      <c r="G16" s="264">
        <f t="shared" ref="G16:G24" si="5">SUM(I16:X16)</f>
        <v>0</v>
      </c>
      <c r="H16" s="260"/>
      <c r="I16" s="265"/>
      <c r="J16" s="265"/>
      <c r="K16" s="265"/>
      <c r="L16" s="265"/>
      <c r="M16" s="265"/>
      <c r="N16" s="265"/>
      <c r="O16" s="265"/>
      <c r="P16" s="265"/>
      <c r="Q16" s="265"/>
      <c r="R16" s="265"/>
      <c r="S16" s="265"/>
      <c r="T16" s="265"/>
      <c r="U16" s="265"/>
      <c r="V16" s="265"/>
      <c r="W16" s="265"/>
      <c r="X16" s="265"/>
      <c r="Y16" s="260"/>
    </row>
    <row r="17" spans="1:25" s="196" customFormat="1" ht="14.25" customHeight="1" x14ac:dyDescent="0.55000000000000004">
      <c r="A17" s="260"/>
      <c r="B17" s="261">
        <f t="shared" si="4"/>
        <v>0</v>
      </c>
      <c r="C17" s="262">
        <f>+INPUTS!D23</f>
        <v>0</v>
      </c>
      <c r="D17" s="288">
        <f>160*8</f>
        <v>1280</v>
      </c>
      <c r="E17" s="260"/>
      <c r="F17" s="260"/>
      <c r="G17" s="264">
        <f t="shared" si="5"/>
        <v>0</v>
      </c>
      <c r="H17" s="260"/>
      <c r="I17" s="265"/>
      <c r="J17" s="265"/>
      <c r="K17" s="265"/>
      <c r="L17" s="265"/>
      <c r="M17" s="265"/>
      <c r="N17" s="265"/>
      <c r="O17" s="265"/>
      <c r="P17" s="265"/>
      <c r="Q17" s="265"/>
      <c r="R17" s="265"/>
      <c r="S17" s="265"/>
      <c r="T17" s="265"/>
      <c r="U17" s="265"/>
      <c r="V17" s="265"/>
      <c r="W17" s="265"/>
      <c r="X17" s="265"/>
      <c r="Y17" s="260"/>
    </row>
    <row r="18" spans="1:25" s="196" customFormat="1" ht="14.25" customHeight="1" x14ac:dyDescent="0.55000000000000004">
      <c r="A18" s="260"/>
      <c r="B18" s="261">
        <f t="shared" si="4"/>
        <v>0</v>
      </c>
      <c r="C18" s="262">
        <f>+INPUTS!D24</f>
        <v>0</v>
      </c>
      <c r="D18" s="288">
        <f>+INPUTS!P24</f>
        <v>0</v>
      </c>
      <c r="E18" s="260"/>
      <c r="F18" s="260"/>
      <c r="G18" s="264">
        <f t="shared" si="5"/>
        <v>0</v>
      </c>
      <c r="H18" s="260"/>
      <c r="I18" s="265"/>
      <c r="J18" s="265"/>
      <c r="K18" s="265"/>
      <c r="L18" s="265"/>
      <c r="M18" s="265"/>
      <c r="N18" s="265"/>
      <c r="O18" s="265"/>
      <c r="P18" s="265"/>
      <c r="Q18" s="265"/>
      <c r="R18" s="265"/>
      <c r="S18" s="265"/>
      <c r="T18" s="265"/>
      <c r="U18" s="265"/>
      <c r="V18" s="265"/>
      <c r="W18" s="265"/>
      <c r="X18" s="265"/>
      <c r="Y18" s="260"/>
    </row>
    <row r="19" spans="1:25" s="196" customFormat="1" ht="14.25" customHeight="1" x14ac:dyDescent="0.55000000000000004">
      <c r="A19" s="260"/>
      <c r="B19" s="261">
        <f t="shared" si="4"/>
        <v>0</v>
      </c>
      <c r="C19" s="262">
        <f>+INPUTS!D25</f>
        <v>0</v>
      </c>
      <c r="D19" s="288">
        <f>+INPUTS!P25</f>
        <v>0</v>
      </c>
      <c r="E19" s="260"/>
      <c r="F19" s="260"/>
      <c r="G19" s="264">
        <f t="shared" si="5"/>
        <v>0</v>
      </c>
      <c r="H19" s="260"/>
      <c r="I19" s="265"/>
      <c r="J19" s="265"/>
      <c r="K19" s="265"/>
      <c r="L19" s="265"/>
      <c r="M19" s="265"/>
      <c r="N19" s="265"/>
      <c r="O19" s="265"/>
      <c r="P19" s="265"/>
      <c r="Q19" s="265"/>
      <c r="R19" s="265"/>
      <c r="S19" s="265"/>
      <c r="T19" s="265"/>
      <c r="U19" s="265"/>
      <c r="V19" s="265"/>
      <c r="W19" s="265"/>
      <c r="X19" s="265"/>
      <c r="Y19" s="260"/>
    </row>
    <row r="20" spans="1:25" ht="14.25" customHeight="1" x14ac:dyDescent="0.65">
      <c r="A20" s="260"/>
      <c r="B20" s="261">
        <f t="shared" si="4"/>
        <v>0</v>
      </c>
      <c r="C20" s="262">
        <f>+INPUTS!D26</f>
        <v>0</v>
      </c>
      <c r="D20" s="288">
        <f>+INPUTS!P26</f>
        <v>0</v>
      </c>
      <c r="E20" s="260"/>
      <c r="F20" s="245"/>
      <c r="G20" s="264">
        <f t="shared" si="5"/>
        <v>0</v>
      </c>
      <c r="H20" s="260"/>
      <c r="I20" s="265"/>
      <c r="J20" s="265"/>
      <c r="K20" s="265"/>
      <c r="L20" s="265"/>
      <c r="M20" s="265"/>
      <c r="N20" s="265"/>
      <c r="O20" s="265"/>
      <c r="P20" s="265"/>
      <c r="Q20" s="265"/>
      <c r="R20" s="265"/>
      <c r="S20" s="265"/>
      <c r="T20" s="265"/>
      <c r="U20" s="265"/>
      <c r="V20" s="265"/>
      <c r="W20" s="265"/>
      <c r="X20" s="265"/>
      <c r="Y20" s="245"/>
    </row>
    <row r="21" spans="1:25" ht="14.25" customHeight="1" x14ac:dyDescent="0.65">
      <c r="A21" s="260"/>
      <c r="B21" s="261">
        <f t="shared" ref="B21:B22" si="6">+C21</f>
        <v>0</v>
      </c>
      <c r="C21" s="262">
        <f>+INPUTS!D27</f>
        <v>0</v>
      </c>
      <c r="D21" s="288">
        <f>+INPUTS!P27</f>
        <v>0</v>
      </c>
      <c r="E21" s="260"/>
      <c r="F21" s="245"/>
      <c r="G21" s="264">
        <f t="shared" si="5"/>
        <v>0</v>
      </c>
      <c r="H21" s="260"/>
      <c r="I21" s="265"/>
      <c r="J21" s="265"/>
      <c r="K21" s="265"/>
      <c r="L21" s="265"/>
      <c r="M21" s="265"/>
      <c r="N21" s="265"/>
      <c r="O21" s="265"/>
      <c r="P21" s="265"/>
      <c r="Q21" s="265"/>
      <c r="R21" s="265"/>
      <c r="S21" s="265"/>
      <c r="T21" s="265"/>
      <c r="U21" s="265"/>
      <c r="V21" s="265"/>
      <c r="W21" s="265"/>
      <c r="X21" s="265"/>
      <c r="Y21" s="245"/>
    </row>
    <row r="22" spans="1:25" ht="14.25" customHeight="1" x14ac:dyDescent="0.65">
      <c r="A22" s="260"/>
      <c r="B22" s="261">
        <f t="shared" si="6"/>
        <v>0</v>
      </c>
      <c r="C22" s="262">
        <f>+INPUTS!D28</f>
        <v>0</v>
      </c>
      <c r="D22" s="288">
        <f>+INPUTS!P28</f>
        <v>0</v>
      </c>
      <c r="E22" s="260"/>
      <c r="F22" s="245"/>
      <c r="G22" s="264">
        <f t="shared" si="5"/>
        <v>0</v>
      </c>
      <c r="H22" s="260"/>
      <c r="I22" s="265"/>
      <c r="J22" s="265"/>
      <c r="K22" s="265"/>
      <c r="L22" s="265"/>
      <c r="M22" s="265"/>
      <c r="N22" s="265"/>
      <c r="O22" s="265"/>
      <c r="P22" s="265"/>
      <c r="Q22" s="265"/>
      <c r="R22" s="265"/>
      <c r="S22" s="265"/>
      <c r="T22" s="265"/>
      <c r="U22" s="265"/>
      <c r="V22" s="265"/>
      <c r="W22" s="265"/>
      <c r="X22" s="265"/>
      <c r="Y22" s="245"/>
    </row>
    <row r="23" spans="1:25" ht="14.25" customHeight="1" x14ac:dyDescent="0.65">
      <c r="A23" s="260"/>
      <c r="B23" s="261">
        <f t="shared" ref="B23:B24" si="7">+C23</f>
        <v>0</v>
      </c>
      <c r="C23" s="262">
        <f>+INPUTS!D29</f>
        <v>0</v>
      </c>
      <c r="D23" s="288">
        <f>+INPUTS!P29</f>
        <v>0</v>
      </c>
      <c r="E23" s="260"/>
      <c r="F23" s="245"/>
      <c r="G23" s="264">
        <f t="shared" si="5"/>
        <v>0</v>
      </c>
      <c r="H23" s="260"/>
      <c r="I23" s="265"/>
      <c r="J23" s="265"/>
      <c r="K23" s="265"/>
      <c r="L23" s="265"/>
      <c r="M23" s="265"/>
      <c r="N23" s="265"/>
      <c r="O23" s="265"/>
      <c r="P23" s="265"/>
      <c r="Q23" s="265"/>
      <c r="R23" s="265"/>
      <c r="S23" s="265"/>
      <c r="T23" s="265"/>
      <c r="U23" s="265"/>
      <c r="V23" s="265"/>
      <c r="W23" s="265"/>
      <c r="X23" s="265"/>
      <c r="Y23" s="245"/>
    </row>
    <row r="24" spans="1:25" ht="14.25" customHeight="1" x14ac:dyDescent="0.65">
      <c r="A24" s="260"/>
      <c r="B24" s="261">
        <f t="shared" si="7"/>
        <v>0</v>
      </c>
      <c r="C24" s="262">
        <f>+INPUTS!D30</f>
        <v>0</v>
      </c>
      <c r="D24" s="288">
        <f>+INPUTS!P30</f>
        <v>0</v>
      </c>
      <c r="E24" s="260"/>
      <c r="F24" s="245"/>
      <c r="G24" s="264">
        <f t="shared" si="5"/>
        <v>0</v>
      </c>
      <c r="H24" s="260"/>
      <c r="I24" s="265"/>
      <c r="J24" s="265"/>
      <c r="K24" s="265"/>
      <c r="L24" s="265"/>
      <c r="M24" s="265"/>
      <c r="N24" s="265"/>
      <c r="O24" s="265"/>
      <c r="P24" s="265"/>
      <c r="Q24" s="265"/>
      <c r="R24" s="265"/>
      <c r="S24" s="265"/>
      <c r="T24" s="265"/>
      <c r="U24" s="265"/>
      <c r="V24" s="265"/>
      <c r="W24" s="265"/>
      <c r="X24" s="265"/>
      <c r="Y24" s="245"/>
    </row>
    <row r="25" spans="1:25" s="197" customFormat="1" ht="17" thickBot="1" x14ac:dyDescent="0.6">
      <c r="A25" s="266"/>
      <c r="B25" s="266"/>
      <c r="C25" s="266"/>
      <c r="D25" s="266"/>
      <c r="E25" s="266"/>
      <c r="F25" s="267"/>
      <c r="G25" s="268">
        <f>SUM(G15:G24)</f>
        <v>0</v>
      </c>
      <c r="H25" s="260"/>
      <c r="I25" s="268">
        <f>SUM(I15:I24)</f>
        <v>0</v>
      </c>
      <c r="J25" s="268">
        <f t="shared" ref="J25:X25" si="8">SUM(J15:J24)</f>
        <v>0</v>
      </c>
      <c r="K25" s="268">
        <f t="shared" si="8"/>
        <v>0</v>
      </c>
      <c r="L25" s="268">
        <f t="shared" si="8"/>
        <v>0</v>
      </c>
      <c r="M25" s="268">
        <f t="shared" si="8"/>
        <v>0</v>
      </c>
      <c r="N25" s="268">
        <f t="shared" si="8"/>
        <v>0</v>
      </c>
      <c r="O25" s="268">
        <f t="shared" si="8"/>
        <v>0</v>
      </c>
      <c r="P25" s="268">
        <f t="shared" si="8"/>
        <v>0</v>
      </c>
      <c r="Q25" s="268">
        <f t="shared" si="8"/>
        <v>0</v>
      </c>
      <c r="R25" s="268">
        <f t="shared" si="8"/>
        <v>0</v>
      </c>
      <c r="S25" s="268">
        <f t="shared" si="8"/>
        <v>0</v>
      </c>
      <c r="T25" s="268">
        <f t="shared" si="8"/>
        <v>0</v>
      </c>
      <c r="U25" s="268">
        <f t="shared" si="8"/>
        <v>0</v>
      </c>
      <c r="V25" s="268">
        <f t="shared" si="8"/>
        <v>0</v>
      </c>
      <c r="W25" s="268">
        <f t="shared" si="8"/>
        <v>0</v>
      </c>
      <c r="X25" s="268">
        <f t="shared" si="8"/>
        <v>0</v>
      </c>
      <c r="Y25" s="257"/>
    </row>
    <row r="26" spans="1:25" ht="20.5" thickTop="1" x14ac:dyDescent="0.65">
      <c r="A26" s="260"/>
      <c r="B26" s="260"/>
      <c r="C26" s="260"/>
      <c r="D26" s="260"/>
      <c r="E26" s="260"/>
      <c r="F26" s="260"/>
      <c r="G26" s="289"/>
      <c r="H26" s="260"/>
      <c r="I26" s="260"/>
      <c r="J26" s="260"/>
      <c r="K26" s="260"/>
      <c r="L26" s="260"/>
      <c r="M26" s="260"/>
      <c r="N26" s="260"/>
      <c r="O26" s="260"/>
      <c r="P26" s="260"/>
      <c r="Q26" s="260"/>
      <c r="R26" s="260"/>
      <c r="S26" s="260"/>
      <c r="T26" s="260"/>
      <c r="U26" s="260"/>
      <c r="V26" s="260"/>
      <c r="W26" s="260"/>
      <c r="X26" s="260"/>
      <c r="Y26" s="245"/>
    </row>
    <row r="27" spans="1:25" s="195" customFormat="1" x14ac:dyDescent="0.65">
      <c r="A27" s="257"/>
      <c r="B27" s="269" t="s">
        <v>127</v>
      </c>
      <c r="C27" s="204"/>
      <c r="D27" s="270"/>
      <c r="E27" s="257"/>
      <c r="F27" s="257"/>
      <c r="G27" s="271"/>
      <c r="H27" s="260"/>
      <c r="I27" s="272"/>
      <c r="J27" s="272"/>
      <c r="K27" s="272"/>
      <c r="L27" s="273"/>
      <c r="M27" s="273"/>
      <c r="N27" s="273"/>
      <c r="O27" s="273"/>
      <c r="P27" s="272"/>
      <c r="Q27" s="272"/>
      <c r="R27" s="272"/>
      <c r="S27" s="272"/>
      <c r="T27" s="272"/>
      <c r="U27" s="272"/>
      <c r="V27" s="272"/>
      <c r="W27" s="272"/>
      <c r="X27" s="272"/>
      <c r="Y27" s="290"/>
    </row>
    <row r="28" spans="1:25" s="196" customFormat="1" ht="14.25" customHeight="1" x14ac:dyDescent="0.55000000000000004">
      <c r="A28" s="260"/>
      <c r="B28" s="261" t="str">
        <f>+C28</f>
        <v>Advisor 1</v>
      </c>
      <c r="C28" s="262" t="str">
        <f>+INPUTS!C37</f>
        <v>Advisor 1</v>
      </c>
      <c r="D28" s="263">
        <f>+INPUTS!H37</f>
        <v>0</v>
      </c>
      <c r="E28" s="260"/>
      <c r="F28" s="260"/>
      <c r="G28" s="264">
        <f>SUM(I28:X28)</f>
        <v>0</v>
      </c>
      <c r="H28" s="260"/>
      <c r="I28" s="265"/>
      <c r="J28" s="265"/>
      <c r="K28" s="265"/>
      <c r="L28" s="265"/>
      <c r="M28" s="265"/>
      <c r="N28" s="265"/>
      <c r="O28" s="265"/>
      <c r="P28" s="265"/>
      <c r="Q28" s="265"/>
      <c r="R28" s="265"/>
      <c r="S28" s="265"/>
      <c r="T28" s="265"/>
      <c r="U28" s="265"/>
      <c r="V28" s="265"/>
      <c r="W28" s="265"/>
      <c r="X28" s="265"/>
      <c r="Y28" s="260"/>
    </row>
    <row r="29" spans="1:25" s="196" customFormat="1" ht="14.25" customHeight="1" x14ac:dyDescent="0.55000000000000004">
      <c r="A29" s="260"/>
      <c r="B29" s="261" t="str">
        <f t="shared" ref="B29:B42" si="9">+C29</f>
        <v>Advisor 2</v>
      </c>
      <c r="C29" s="262" t="str">
        <f>+INPUTS!C38</f>
        <v>Advisor 2</v>
      </c>
      <c r="D29" s="263">
        <f>+INPUTS!H38</f>
        <v>0</v>
      </c>
      <c r="E29" s="260"/>
      <c r="F29" s="260"/>
      <c r="G29" s="264">
        <f t="shared" ref="G29:G34" si="10">SUM(I29:X29)</f>
        <v>0</v>
      </c>
      <c r="H29" s="260"/>
      <c r="I29" s="265"/>
      <c r="J29" s="265"/>
      <c r="K29" s="265"/>
      <c r="L29" s="265"/>
      <c r="M29" s="265"/>
      <c r="N29" s="265"/>
      <c r="O29" s="265"/>
      <c r="P29" s="265"/>
      <c r="Q29" s="265"/>
      <c r="R29" s="265"/>
      <c r="S29" s="265"/>
      <c r="T29" s="265"/>
      <c r="U29" s="265"/>
      <c r="V29" s="265"/>
      <c r="W29" s="265"/>
      <c r="X29" s="265"/>
      <c r="Y29" s="260"/>
    </row>
    <row r="30" spans="1:25" s="196" customFormat="1" ht="14.25" customHeight="1" x14ac:dyDescent="0.55000000000000004">
      <c r="A30" s="260"/>
      <c r="B30" s="261" t="str">
        <f t="shared" si="9"/>
        <v>Advisor 3</v>
      </c>
      <c r="C30" s="262" t="str">
        <f>+INPUTS!C39</f>
        <v>Advisor 3</v>
      </c>
      <c r="D30" s="263">
        <f>+INPUTS!H39</f>
        <v>0</v>
      </c>
      <c r="E30" s="260"/>
      <c r="F30" s="260"/>
      <c r="G30" s="264">
        <f t="shared" si="10"/>
        <v>0</v>
      </c>
      <c r="H30" s="260"/>
      <c r="I30" s="265"/>
      <c r="J30" s="265"/>
      <c r="K30" s="265"/>
      <c r="L30" s="265"/>
      <c r="M30" s="265"/>
      <c r="N30" s="265"/>
      <c r="O30" s="265"/>
      <c r="P30" s="265"/>
      <c r="Q30" s="265"/>
      <c r="R30" s="265"/>
      <c r="S30" s="265"/>
      <c r="T30" s="265"/>
      <c r="U30" s="265"/>
      <c r="V30" s="265"/>
      <c r="W30" s="265"/>
      <c r="X30" s="265"/>
      <c r="Y30" s="260"/>
    </row>
    <row r="31" spans="1:25" s="196" customFormat="1" ht="14.25" customHeight="1" x14ac:dyDescent="0.55000000000000004">
      <c r="A31" s="260"/>
      <c r="B31" s="261" t="str">
        <f t="shared" si="9"/>
        <v>Advisor 4</v>
      </c>
      <c r="C31" s="262" t="str">
        <f>+INPUTS!C40</f>
        <v>Advisor 4</v>
      </c>
      <c r="D31" s="263">
        <f>+INPUTS!H40</f>
        <v>0</v>
      </c>
      <c r="E31" s="260"/>
      <c r="F31" s="260"/>
      <c r="G31" s="264">
        <f t="shared" si="10"/>
        <v>0</v>
      </c>
      <c r="H31" s="260"/>
      <c r="I31" s="265"/>
      <c r="J31" s="265"/>
      <c r="K31" s="265"/>
      <c r="L31" s="265"/>
      <c r="M31" s="265"/>
      <c r="N31" s="265"/>
      <c r="O31" s="265"/>
      <c r="P31" s="265"/>
      <c r="Q31" s="265"/>
      <c r="R31" s="265"/>
      <c r="S31" s="265"/>
      <c r="T31" s="265"/>
      <c r="U31" s="265"/>
      <c r="V31" s="265"/>
      <c r="W31" s="265"/>
      <c r="X31" s="265"/>
      <c r="Y31" s="260"/>
    </row>
    <row r="32" spans="1:25" s="196" customFormat="1" ht="14.25" customHeight="1" x14ac:dyDescent="0.55000000000000004">
      <c r="A32" s="260"/>
      <c r="B32" s="261" t="str">
        <f t="shared" si="9"/>
        <v>Advisor 5</v>
      </c>
      <c r="C32" s="262" t="str">
        <f>+INPUTS!C41</f>
        <v>Advisor 5</v>
      </c>
      <c r="D32" s="263">
        <f>+INPUTS!H41</f>
        <v>0</v>
      </c>
      <c r="E32" s="260"/>
      <c r="F32" s="260"/>
      <c r="G32" s="264">
        <f t="shared" si="10"/>
        <v>0</v>
      </c>
      <c r="H32" s="260"/>
      <c r="I32" s="265"/>
      <c r="J32" s="265"/>
      <c r="K32" s="265"/>
      <c r="L32" s="265"/>
      <c r="M32" s="265"/>
      <c r="N32" s="265"/>
      <c r="O32" s="265"/>
      <c r="P32" s="265"/>
      <c r="Q32" s="265"/>
      <c r="R32" s="265"/>
      <c r="S32" s="265"/>
      <c r="T32" s="265"/>
      <c r="U32" s="265"/>
      <c r="V32" s="265"/>
      <c r="W32" s="265"/>
      <c r="X32" s="265"/>
      <c r="Y32" s="260"/>
    </row>
    <row r="33" spans="1:25" ht="14.25" customHeight="1" x14ac:dyDescent="0.65">
      <c r="A33" s="260"/>
      <c r="B33" s="261" t="str">
        <f t="shared" si="9"/>
        <v>Advisor 6</v>
      </c>
      <c r="C33" s="262" t="str">
        <f>+INPUTS!C42</f>
        <v>Advisor 6</v>
      </c>
      <c r="D33" s="263">
        <f>+INPUTS!H42</f>
        <v>0</v>
      </c>
      <c r="E33" s="260"/>
      <c r="F33" s="245"/>
      <c r="G33" s="264">
        <f t="shared" si="10"/>
        <v>0</v>
      </c>
      <c r="H33" s="260"/>
      <c r="I33" s="265"/>
      <c r="J33" s="265"/>
      <c r="K33" s="265"/>
      <c r="L33" s="265"/>
      <c r="M33" s="265"/>
      <c r="N33" s="265"/>
      <c r="O33" s="265"/>
      <c r="P33" s="265"/>
      <c r="Q33" s="265"/>
      <c r="R33" s="265"/>
      <c r="S33" s="265"/>
      <c r="T33" s="265"/>
      <c r="U33" s="265"/>
      <c r="V33" s="265"/>
      <c r="W33" s="265"/>
      <c r="X33" s="265"/>
      <c r="Y33" s="245"/>
    </row>
    <row r="34" spans="1:25" ht="14.25" customHeight="1" x14ac:dyDescent="0.65">
      <c r="A34" s="260"/>
      <c r="B34" s="261" t="str">
        <f t="shared" si="9"/>
        <v>Advisor 7</v>
      </c>
      <c r="C34" s="262" t="str">
        <f>+INPUTS!C43</f>
        <v>Advisor 7</v>
      </c>
      <c r="D34" s="263">
        <f>+INPUTS!H43</f>
        <v>0</v>
      </c>
      <c r="E34" s="260"/>
      <c r="F34" s="245"/>
      <c r="G34" s="264">
        <f t="shared" si="10"/>
        <v>0</v>
      </c>
      <c r="H34" s="260"/>
      <c r="I34" s="265"/>
      <c r="J34" s="265"/>
      <c r="K34" s="265"/>
      <c r="L34" s="265"/>
      <c r="M34" s="265"/>
      <c r="N34" s="265"/>
      <c r="O34" s="265"/>
      <c r="P34" s="265"/>
      <c r="Q34" s="265"/>
      <c r="R34" s="265"/>
      <c r="S34" s="265"/>
      <c r="T34" s="265"/>
      <c r="U34" s="265"/>
      <c r="V34" s="265"/>
      <c r="W34" s="265"/>
      <c r="X34" s="265"/>
      <c r="Y34" s="245"/>
    </row>
    <row r="35" spans="1:25" ht="14.25" customHeight="1" x14ac:dyDescent="0.65">
      <c r="A35" s="260"/>
      <c r="B35" s="261" t="str">
        <f t="shared" si="9"/>
        <v>Advisor 8</v>
      </c>
      <c r="C35" s="262" t="str">
        <f>+INPUTS!C44</f>
        <v>Advisor 8</v>
      </c>
      <c r="D35" s="263">
        <f>+INPUTS!H44</f>
        <v>0</v>
      </c>
      <c r="E35" s="260"/>
      <c r="F35" s="245"/>
      <c r="G35" s="264"/>
      <c r="H35" s="260"/>
      <c r="I35" s="265"/>
      <c r="J35" s="265"/>
      <c r="K35" s="265"/>
      <c r="L35" s="265"/>
      <c r="M35" s="265"/>
      <c r="N35" s="265"/>
      <c r="O35" s="265"/>
      <c r="P35" s="265"/>
      <c r="Q35" s="265"/>
      <c r="R35" s="265"/>
      <c r="S35" s="265"/>
      <c r="T35" s="265"/>
      <c r="U35" s="265"/>
      <c r="V35" s="265"/>
      <c r="W35" s="265"/>
      <c r="X35" s="265"/>
      <c r="Y35" s="245"/>
    </row>
    <row r="36" spans="1:25" ht="14.25" customHeight="1" x14ac:dyDescent="0.65">
      <c r="A36" s="260"/>
      <c r="B36" s="261" t="str">
        <f t="shared" si="9"/>
        <v>Advisor 9</v>
      </c>
      <c r="C36" s="262" t="str">
        <f>+INPUTS!C45</f>
        <v>Advisor 9</v>
      </c>
      <c r="D36" s="263">
        <f>+INPUTS!H45</f>
        <v>0</v>
      </c>
      <c r="E36" s="260"/>
      <c r="F36" s="245"/>
      <c r="G36" s="264"/>
      <c r="H36" s="260"/>
      <c r="I36" s="265"/>
      <c r="J36" s="265"/>
      <c r="K36" s="265"/>
      <c r="L36" s="265"/>
      <c r="M36" s="265"/>
      <c r="N36" s="265"/>
      <c r="O36" s="265"/>
      <c r="P36" s="265"/>
      <c r="Q36" s="265"/>
      <c r="R36" s="265"/>
      <c r="S36" s="265"/>
      <c r="T36" s="265"/>
      <c r="U36" s="265"/>
      <c r="V36" s="265"/>
      <c r="W36" s="265"/>
      <c r="X36" s="265"/>
      <c r="Y36" s="245"/>
    </row>
    <row r="37" spans="1:25" ht="14.25" customHeight="1" x14ac:dyDescent="0.65">
      <c r="A37" s="260"/>
      <c r="B37" s="261" t="str">
        <f t="shared" si="9"/>
        <v>Advisor 10</v>
      </c>
      <c r="C37" s="262" t="str">
        <f>+INPUTS!C46</f>
        <v>Advisor 10</v>
      </c>
      <c r="D37" s="263">
        <f>+INPUTS!H46</f>
        <v>0</v>
      </c>
      <c r="E37" s="260"/>
      <c r="F37" s="245"/>
      <c r="G37" s="264"/>
      <c r="H37" s="260"/>
      <c r="I37" s="265"/>
      <c r="J37" s="265"/>
      <c r="K37" s="265"/>
      <c r="L37" s="265"/>
      <c r="M37" s="265"/>
      <c r="N37" s="265"/>
      <c r="O37" s="265"/>
      <c r="P37" s="265"/>
      <c r="Q37" s="265"/>
      <c r="R37" s="265"/>
      <c r="S37" s="265"/>
      <c r="T37" s="265"/>
      <c r="U37" s="265"/>
      <c r="V37" s="265"/>
      <c r="W37" s="265"/>
      <c r="X37" s="265"/>
      <c r="Y37" s="245"/>
    </row>
    <row r="38" spans="1:25" ht="14.25" customHeight="1" x14ac:dyDescent="0.65">
      <c r="A38" s="260"/>
      <c r="B38" s="261" t="str">
        <f t="shared" si="9"/>
        <v>Advisor 11</v>
      </c>
      <c r="C38" s="262" t="str">
        <f>+INPUTS!C47</f>
        <v>Advisor 11</v>
      </c>
      <c r="D38" s="263">
        <f>+INPUTS!H47</f>
        <v>0</v>
      </c>
      <c r="E38" s="260"/>
      <c r="F38" s="245"/>
      <c r="G38" s="264"/>
      <c r="H38" s="260"/>
      <c r="I38" s="265"/>
      <c r="J38" s="265"/>
      <c r="K38" s="265"/>
      <c r="L38" s="265"/>
      <c r="M38" s="265"/>
      <c r="N38" s="265"/>
      <c r="O38" s="265"/>
      <c r="P38" s="265"/>
      <c r="Q38" s="265"/>
      <c r="R38" s="265"/>
      <c r="S38" s="265"/>
      <c r="T38" s="265"/>
      <c r="U38" s="265"/>
      <c r="V38" s="265"/>
      <c r="W38" s="265"/>
      <c r="X38" s="265"/>
      <c r="Y38" s="245"/>
    </row>
    <row r="39" spans="1:25" ht="14.25" customHeight="1" x14ac:dyDescent="0.65">
      <c r="A39" s="260"/>
      <c r="B39" s="261" t="str">
        <f t="shared" si="9"/>
        <v>SPARE1</v>
      </c>
      <c r="C39" s="262" t="str">
        <f>+INPUTS!C48</f>
        <v>SPARE1</v>
      </c>
      <c r="D39" s="263">
        <f>+INPUTS!H48</f>
        <v>0</v>
      </c>
      <c r="E39" s="260"/>
      <c r="F39" s="245"/>
      <c r="G39" s="264"/>
      <c r="H39" s="260"/>
      <c r="I39" s="265"/>
      <c r="J39" s="265"/>
      <c r="K39" s="265"/>
      <c r="L39" s="265"/>
      <c r="M39" s="265"/>
      <c r="N39" s="265"/>
      <c r="O39" s="265"/>
      <c r="P39" s="265"/>
      <c r="Q39" s="265"/>
      <c r="R39" s="265"/>
      <c r="S39" s="265"/>
      <c r="T39" s="265"/>
      <c r="U39" s="265"/>
      <c r="V39" s="265"/>
      <c r="W39" s="265"/>
      <c r="X39" s="265"/>
      <c r="Y39" s="245"/>
    </row>
    <row r="40" spans="1:25" ht="14.25" customHeight="1" x14ac:dyDescent="0.65">
      <c r="A40" s="260"/>
      <c r="B40" s="261" t="str">
        <f t="shared" si="9"/>
        <v>SPARE2</v>
      </c>
      <c r="C40" s="262" t="str">
        <f>+INPUTS!C49</f>
        <v>SPARE2</v>
      </c>
      <c r="D40" s="263">
        <f>+INPUTS!H49</f>
        <v>0</v>
      </c>
      <c r="E40" s="260"/>
      <c r="F40" s="245"/>
      <c r="G40" s="264"/>
      <c r="H40" s="260"/>
      <c r="I40" s="265"/>
      <c r="J40" s="265"/>
      <c r="K40" s="265"/>
      <c r="L40" s="265"/>
      <c r="M40" s="265"/>
      <c r="N40" s="265"/>
      <c r="O40" s="265"/>
      <c r="P40" s="265"/>
      <c r="Q40" s="265"/>
      <c r="R40" s="265"/>
      <c r="S40" s="265"/>
      <c r="T40" s="265"/>
      <c r="U40" s="265"/>
      <c r="V40" s="265"/>
      <c r="W40" s="265"/>
      <c r="X40" s="265"/>
      <c r="Y40" s="245"/>
    </row>
    <row r="41" spans="1:25" ht="14.25" customHeight="1" x14ac:dyDescent="0.65">
      <c r="A41" s="260"/>
      <c r="B41" s="261" t="str">
        <f t="shared" si="9"/>
        <v>SPARE3</v>
      </c>
      <c r="C41" s="262" t="str">
        <f>+INPUTS!C50</f>
        <v>SPARE3</v>
      </c>
      <c r="D41" s="263">
        <f>+INPUTS!H50</f>
        <v>0</v>
      </c>
      <c r="E41" s="260"/>
      <c r="F41" s="245"/>
      <c r="G41" s="264"/>
      <c r="H41" s="260"/>
      <c r="I41" s="265"/>
      <c r="J41" s="265"/>
      <c r="K41" s="265"/>
      <c r="L41" s="265"/>
      <c r="M41" s="265"/>
      <c r="N41" s="265"/>
      <c r="O41" s="265"/>
      <c r="P41" s="265"/>
      <c r="Q41" s="265"/>
      <c r="R41" s="265"/>
      <c r="S41" s="265"/>
      <c r="T41" s="265"/>
      <c r="U41" s="265"/>
      <c r="V41" s="265"/>
      <c r="W41" s="265"/>
      <c r="X41" s="265"/>
      <c r="Y41" s="245"/>
    </row>
    <row r="42" spans="1:25" ht="14.25" customHeight="1" x14ac:dyDescent="0.65">
      <c r="A42" s="260"/>
      <c r="B42" s="261" t="str">
        <f t="shared" si="9"/>
        <v>SPARE4</v>
      </c>
      <c r="C42" s="262" t="str">
        <f>+INPUTS!C51</f>
        <v>SPARE4</v>
      </c>
      <c r="D42" s="263">
        <f>+INPUTS!H51</f>
        <v>0</v>
      </c>
      <c r="E42" s="260"/>
      <c r="F42" s="245"/>
      <c r="G42" s="264">
        <f t="shared" ref="G42" si="11">SUM(I42:X42)</f>
        <v>0</v>
      </c>
      <c r="H42" s="260"/>
      <c r="I42" s="265"/>
      <c r="J42" s="265"/>
      <c r="K42" s="265"/>
      <c r="L42" s="265"/>
      <c r="M42" s="265"/>
      <c r="N42" s="265"/>
      <c r="O42" s="265"/>
      <c r="P42" s="265"/>
      <c r="Q42" s="265"/>
      <c r="R42" s="265"/>
      <c r="S42" s="265"/>
      <c r="T42" s="265"/>
      <c r="U42" s="265"/>
      <c r="V42" s="265"/>
      <c r="W42" s="265"/>
      <c r="X42" s="265"/>
      <c r="Y42" s="245"/>
    </row>
    <row r="43" spans="1:25" s="197" customFormat="1" ht="17" thickBot="1" x14ac:dyDescent="0.6">
      <c r="A43" s="266"/>
      <c r="B43" s="266"/>
      <c r="C43" s="266"/>
      <c r="D43" s="266"/>
      <c r="E43" s="266"/>
      <c r="F43" s="267"/>
      <c r="G43" s="268">
        <f>SUM(G28:G42)</f>
        <v>0</v>
      </c>
      <c r="H43" s="260"/>
      <c r="I43" s="268">
        <f>SUM(I28:I42)</f>
        <v>0</v>
      </c>
      <c r="J43" s="268">
        <f t="shared" ref="J43:X43" si="12">SUM(J28:J42)</f>
        <v>0</v>
      </c>
      <c r="K43" s="268">
        <f t="shared" si="12"/>
        <v>0</v>
      </c>
      <c r="L43" s="268">
        <f t="shared" si="12"/>
        <v>0</v>
      </c>
      <c r="M43" s="268">
        <f t="shared" si="12"/>
        <v>0</v>
      </c>
      <c r="N43" s="268">
        <f t="shared" si="12"/>
        <v>0</v>
      </c>
      <c r="O43" s="268">
        <f t="shared" si="12"/>
        <v>0</v>
      </c>
      <c r="P43" s="268">
        <f t="shared" si="12"/>
        <v>0</v>
      </c>
      <c r="Q43" s="268">
        <f t="shared" si="12"/>
        <v>0</v>
      </c>
      <c r="R43" s="268">
        <f t="shared" si="12"/>
        <v>0</v>
      </c>
      <c r="S43" s="268">
        <f t="shared" si="12"/>
        <v>0</v>
      </c>
      <c r="T43" s="268">
        <f t="shared" si="12"/>
        <v>0</v>
      </c>
      <c r="U43" s="268">
        <f t="shared" si="12"/>
        <v>0</v>
      </c>
      <c r="V43" s="268">
        <f t="shared" si="12"/>
        <v>0</v>
      </c>
      <c r="W43" s="268">
        <f t="shared" si="12"/>
        <v>0</v>
      </c>
      <c r="X43" s="268">
        <f t="shared" si="12"/>
        <v>0</v>
      </c>
      <c r="Y43" s="257"/>
    </row>
    <row r="44" spans="1:25" s="197" customFormat="1" ht="20.5" thickTop="1" x14ac:dyDescent="0.65">
      <c r="A44" s="257"/>
      <c r="B44" s="257"/>
      <c r="C44" s="260"/>
      <c r="D44" s="260"/>
      <c r="E44" s="260"/>
      <c r="F44" s="275"/>
      <c r="G44" s="275"/>
      <c r="H44" s="245"/>
      <c r="I44" s="276"/>
      <c r="J44" s="276"/>
      <c r="K44" s="276"/>
      <c r="L44" s="276"/>
      <c r="M44" s="276"/>
      <c r="N44" s="276"/>
      <c r="O44" s="276"/>
      <c r="P44" s="276"/>
      <c r="Q44" s="276"/>
      <c r="R44" s="276"/>
      <c r="S44" s="276"/>
      <c r="T44" s="276"/>
      <c r="U44" s="276"/>
      <c r="V44" s="276"/>
      <c r="W44" s="276"/>
      <c r="X44" s="276"/>
      <c r="Y44" s="257"/>
    </row>
    <row r="45" spans="1:25" x14ac:dyDescent="0.65">
      <c r="A45" s="260"/>
      <c r="B45" s="260"/>
      <c r="C45" s="260"/>
      <c r="D45" s="260"/>
      <c r="E45" s="260"/>
      <c r="F45" s="275"/>
      <c r="G45" s="245"/>
      <c r="H45" s="245"/>
      <c r="I45" s="245"/>
      <c r="J45" s="245"/>
      <c r="K45" s="245"/>
      <c r="L45" s="245"/>
      <c r="M45" s="245"/>
      <c r="N45" s="245"/>
      <c r="O45" s="245"/>
      <c r="P45" s="245"/>
      <c r="Q45" s="245"/>
      <c r="R45" s="245"/>
      <c r="S45" s="245"/>
      <c r="T45" s="245"/>
      <c r="U45" s="245"/>
      <c r="V45" s="245"/>
      <c r="W45" s="245"/>
      <c r="X45" s="245"/>
      <c r="Y45" s="245"/>
    </row>
    <row r="46" spans="1:25" s="195" customFormat="1" ht="20.5" thickBot="1" x14ac:dyDescent="0.7">
      <c r="A46" s="257"/>
      <c r="B46" s="277" t="s">
        <v>30</v>
      </c>
      <c r="C46" s="266"/>
      <c r="D46" s="277"/>
      <c r="E46" s="277"/>
      <c r="F46" s="275"/>
      <c r="G46" s="278">
        <f>SUM(I46:X46)</f>
        <v>0</v>
      </c>
      <c r="H46" s="245"/>
      <c r="I46" s="279">
        <f>+I43+I25</f>
        <v>0</v>
      </c>
      <c r="J46" s="279">
        <f t="shared" ref="J46:X46" si="13">+J43+J25</f>
        <v>0</v>
      </c>
      <c r="K46" s="279">
        <f t="shared" si="13"/>
        <v>0</v>
      </c>
      <c r="L46" s="279">
        <f t="shared" si="13"/>
        <v>0</v>
      </c>
      <c r="M46" s="279">
        <f t="shared" si="13"/>
        <v>0</v>
      </c>
      <c r="N46" s="279">
        <f t="shared" si="13"/>
        <v>0</v>
      </c>
      <c r="O46" s="279">
        <f t="shared" si="13"/>
        <v>0</v>
      </c>
      <c r="P46" s="279">
        <f t="shared" si="13"/>
        <v>0</v>
      </c>
      <c r="Q46" s="279">
        <f t="shared" si="13"/>
        <v>0</v>
      </c>
      <c r="R46" s="279">
        <f t="shared" si="13"/>
        <v>0</v>
      </c>
      <c r="S46" s="279">
        <f t="shared" si="13"/>
        <v>0</v>
      </c>
      <c r="T46" s="279">
        <f t="shared" si="13"/>
        <v>0</v>
      </c>
      <c r="U46" s="279">
        <f t="shared" si="13"/>
        <v>0</v>
      </c>
      <c r="V46" s="279">
        <f t="shared" si="13"/>
        <v>0</v>
      </c>
      <c r="W46" s="279">
        <f t="shared" si="13"/>
        <v>0</v>
      </c>
      <c r="X46" s="279">
        <f t="shared" si="13"/>
        <v>0</v>
      </c>
      <c r="Y46" s="290"/>
    </row>
    <row r="47" spans="1:25" ht="20.5" thickTop="1" x14ac:dyDescent="0.65">
      <c r="A47" s="245"/>
      <c r="B47" s="257" t="s">
        <v>128</v>
      </c>
      <c r="C47" s="245"/>
      <c r="D47" s="245"/>
      <c r="E47" s="245"/>
      <c r="F47" s="275"/>
      <c r="G47" s="280"/>
      <c r="H47" s="245"/>
      <c r="I47" s="281">
        <f>+I46</f>
        <v>0</v>
      </c>
      <c r="J47" s="282">
        <f>+I47+J46</f>
        <v>0</v>
      </c>
      <c r="K47" s="282">
        <f t="shared" ref="K47:R47" si="14">+J47+K46</f>
        <v>0</v>
      </c>
      <c r="L47" s="282">
        <f t="shared" si="14"/>
        <v>0</v>
      </c>
      <c r="M47" s="282">
        <f t="shared" si="14"/>
        <v>0</v>
      </c>
      <c r="N47" s="282">
        <f t="shared" si="14"/>
        <v>0</v>
      </c>
      <c r="O47" s="282">
        <f t="shared" si="14"/>
        <v>0</v>
      </c>
      <c r="P47" s="282">
        <f t="shared" si="14"/>
        <v>0</v>
      </c>
      <c r="Q47" s="282">
        <f t="shared" si="14"/>
        <v>0</v>
      </c>
      <c r="R47" s="282">
        <f t="shared" si="14"/>
        <v>0</v>
      </c>
      <c r="S47" s="282">
        <f t="shared" ref="S47:X47" si="15">+R47+S46</f>
        <v>0</v>
      </c>
      <c r="T47" s="282">
        <f t="shared" si="15"/>
        <v>0</v>
      </c>
      <c r="U47" s="282">
        <f t="shared" si="15"/>
        <v>0</v>
      </c>
      <c r="V47" s="282">
        <f t="shared" si="15"/>
        <v>0</v>
      </c>
      <c r="W47" s="282">
        <f t="shared" si="15"/>
        <v>0</v>
      </c>
      <c r="X47" s="282">
        <f t="shared" si="15"/>
        <v>0</v>
      </c>
      <c r="Y47" s="245"/>
    </row>
    <row r="48" spans="1:25" x14ac:dyDescent="0.65">
      <c r="A48" s="245"/>
      <c r="B48" s="245"/>
      <c r="C48" s="245"/>
      <c r="D48" s="245"/>
      <c r="E48" s="245"/>
      <c r="F48" s="275"/>
      <c r="G48" s="245"/>
      <c r="H48" s="245"/>
      <c r="I48" s="245"/>
      <c r="J48" s="245"/>
      <c r="K48" s="245"/>
      <c r="L48" s="245"/>
      <c r="M48" s="245"/>
      <c r="N48" s="245"/>
      <c r="O48" s="245"/>
      <c r="P48" s="245"/>
      <c r="Q48" s="245"/>
      <c r="R48" s="245"/>
      <c r="S48" s="245"/>
      <c r="T48" s="245"/>
      <c r="U48" s="245"/>
      <c r="V48" s="245"/>
      <c r="W48" s="245"/>
      <c r="X48" s="245"/>
      <c r="Y48" s="245"/>
    </row>
    <row r="49" spans="3:17" x14ac:dyDescent="0.65">
      <c r="F49" s="283"/>
    </row>
    <row r="51" spans="3:17" x14ac:dyDescent="0.65">
      <c r="C51" s="194" t="s">
        <v>129</v>
      </c>
      <c r="K51" s="284"/>
      <c r="L51" s="284"/>
      <c r="M51" s="284"/>
      <c r="N51" s="284"/>
      <c r="O51" s="284"/>
      <c r="P51" s="284"/>
      <c r="Q51" s="284"/>
    </row>
    <row r="52" spans="3:17" x14ac:dyDescent="0.65">
      <c r="I52" s="284"/>
      <c r="J52" s="284"/>
      <c r="K52" s="284"/>
      <c r="L52" s="284"/>
      <c r="M52" s="284"/>
      <c r="N52" s="284"/>
      <c r="O52" s="284"/>
    </row>
  </sheetData>
  <sheetProtection selectLockedCells="1"/>
  <pageMargins left="0.70866141732283472" right="0.70866141732283472" top="0.74803149606299213" bottom="0.74803149606299213" header="0.31496062992125984" footer="0.31496062992125984"/>
  <pageSetup paperSize="9" scale="4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5"/>
  </sheetPr>
  <dimension ref="B2:P487"/>
  <sheetViews>
    <sheetView showGridLines="0" zoomScale="85" zoomScaleNormal="85" zoomScalePageLayoutView="140" workbookViewId="0">
      <selection activeCell="A232" sqref="A1:XFD1048576"/>
    </sheetView>
  </sheetViews>
  <sheetFormatPr defaultColWidth="11.07421875" defaultRowHeight="20" outlineLevelRow="2" x14ac:dyDescent="0.65"/>
  <cols>
    <col min="1" max="1" width="3.53515625" style="194" customWidth="1"/>
    <col min="2" max="2" width="9" style="194" customWidth="1"/>
    <col min="3" max="3" width="24" style="194" customWidth="1"/>
    <col min="4" max="4" width="11.07421875" style="194"/>
    <col min="5" max="5" width="8" style="194" customWidth="1"/>
    <col min="6" max="6" width="6.3046875" style="194" customWidth="1"/>
    <col min="7" max="7" width="8.4609375" style="194" customWidth="1"/>
    <col min="8" max="8" width="15.765625" style="194" customWidth="1"/>
    <col min="9" max="9" width="15.765625" style="320" customWidth="1"/>
    <col min="10" max="15" width="15.765625" style="194" customWidth="1"/>
    <col min="16" max="16" width="23.84375" style="194" customWidth="1"/>
    <col min="17" max="16384" width="11.07421875" style="194"/>
  </cols>
  <sheetData>
    <row r="2" spans="2:16" s="195" customFormat="1" x14ac:dyDescent="0.65">
      <c r="B2" s="195" t="str">
        <f>+INPUTS!B2</f>
        <v>PROJECT NAME:</v>
      </c>
      <c r="D2" s="195" t="str">
        <f>+INPUTS!E2</f>
        <v>PROJECT NAME</v>
      </c>
      <c r="I2" s="291"/>
    </row>
    <row r="3" spans="2:16" ht="20.5" thickBot="1" x14ac:dyDescent="0.7">
      <c r="B3" s="286"/>
      <c r="C3" s="286"/>
      <c r="D3" s="286"/>
      <c r="E3" s="286"/>
      <c r="F3" s="286"/>
      <c r="G3" s="286"/>
      <c r="H3" s="286"/>
      <c r="I3" s="292"/>
      <c r="J3" s="286"/>
      <c r="K3" s="286"/>
      <c r="L3" s="286"/>
      <c r="M3" s="286"/>
      <c r="N3" s="286"/>
      <c r="O3" s="286"/>
    </row>
    <row r="5" spans="2:16" ht="27" x14ac:dyDescent="0.9">
      <c r="B5" s="293" t="s">
        <v>130</v>
      </c>
      <c r="C5" s="294"/>
      <c r="D5" s="294"/>
      <c r="E5" s="294"/>
      <c r="F5" s="294"/>
      <c r="G5" s="294"/>
      <c r="H5" s="294"/>
      <c r="I5" s="295"/>
      <c r="J5" s="294"/>
      <c r="K5" s="294"/>
      <c r="L5" s="294"/>
      <c r="M5" s="294"/>
      <c r="N5" s="294"/>
      <c r="O5" s="294"/>
      <c r="P5" s="294"/>
    </row>
    <row r="6" spans="2:16" x14ac:dyDescent="0.65">
      <c r="I6" s="296"/>
    </row>
    <row r="7" spans="2:16" s="196" customFormat="1" ht="16.5" x14ac:dyDescent="0.55000000000000004">
      <c r="B7" s="297" t="s">
        <v>131</v>
      </c>
      <c r="C7" s="298" t="s">
        <v>132</v>
      </c>
      <c r="D7" s="298" t="s">
        <v>133</v>
      </c>
      <c r="E7" s="298" t="s">
        <v>134</v>
      </c>
      <c r="F7" s="298" t="s">
        <v>135</v>
      </c>
      <c r="G7" s="298" t="s">
        <v>136</v>
      </c>
      <c r="H7" s="297" t="s">
        <v>137</v>
      </c>
      <c r="I7" s="299" t="s">
        <v>138</v>
      </c>
      <c r="J7" s="299" t="s">
        <v>139</v>
      </c>
      <c r="K7" s="299" t="s">
        <v>140</v>
      </c>
      <c r="L7" s="299" t="s">
        <v>141</v>
      </c>
      <c r="M7" s="299" t="s">
        <v>142</v>
      </c>
      <c r="N7" s="299" t="s">
        <v>143</v>
      </c>
      <c r="O7" s="299" t="s">
        <v>144</v>
      </c>
      <c r="P7" s="299" t="s">
        <v>145</v>
      </c>
    </row>
    <row r="8" spans="2:16" s="196" customFormat="1" ht="16.5" x14ac:dyDescent="0.55000000000000004">
      <c r="B8" s="300" t="str">
        <f>+INPUTS!D21</f>
        <v>Business Case Management</v>
      </c>
      <c r="C8" s="301"/>
      <c r="D8" s="301"/>
      <c r="E8" s="301"/>
      <c r="F8" s="301"/>
      <c r="G8" s="301"/>
      <c r="H8" s="302" t="s">
        <v>146</v>
      </c>
      <c r="I8" s="302" t="s">
        <v>147</v>
      </c>
      <c r="J8" s="302" t="s">
        <v>148</v>
      </c>
      <c r="K8" s="302" t="s">
        <v>149</v>
      </c>
      <c r="L8" s="302" t="s">
        <v>113</v>
      </c>
      <c r="M8" s="302" t="s">
        <v>126</v>
      </c>
      <c r="N8" s="302"/>
      <c r="O8" s="302"/>
      <c r="P8" s="302" t="s">
        <v>150</v>
      </c>
    </row>
    <row r="9" spans="2:16" s="196" customFormat="1" ht="19" outlineLevel="2" x14ac:dyDescent="0.65">
      <c r="B9" s="303" t="str">
        <f t="shared" ref="B9:B24" si="0">B$8&amp;I9</f>
        <v>Business Case Management31</v>
      </c>
      <c r="C9" s="196">
        <f>INDEX(INPUTS!$H$21:$H$30,MATCH(INVOICES!$B$8,INPUTS!$D$21:$D$30,0))</f>
        <v>0</v>
      </c>
      <c r="D9" s="196">
        <f>INDEX(INPUTS!$E$21:$E$30,MATCH(INVOICES!$B$8,INPUTS!$D$21:$D$30,0))</f>
        <v>0</v>
      </c>
      <c r="H9" s="304"/>
      <c r="I9" s="305">
        <f>EOMONTH(J9,0)</f>
        <v>31</v>
      </c>
      <c r="J9" s="306"/>
      <c r="K9" s="307"/>
      <c r="L9" s="308">
        <f>+K9*0.1</f>
        <v>0</v>
      </c>
      <c r="M9" s="308">
        <f>+K9+L9</f>
        <v>0</v>
      </c>
      <c r="N9" s="309"/>
      <c r="O9" s="310"/>
      <c r="P9" s="309"/>
    </row>
    <row r="10" spans="2:16" s="196" customFormat="1" ht="19" outlineLevel="2" x14ac:dyDescent="0.65">
      <c r="B10" s="303" t="str">
        <f t="shared" si="0"/>
        <v>Business Case Management31</v>
      </c>
      <c r="C10" s="196">
        <f>INDEX(INPUTS!$H$21:$H$30,MATCH(INVOICES!$B$8,INPUTS!$D$21:$D$30,0))</f>
        <v>0</v>
      </c>
      <c r="D10" s="196">
        <f>INDEX(INPUTS!$E$21:$E$30,MATCH(INVOICES!$B$8,INPUTS!$D$21:$D$30,0))</f>
        <v>0</v>
      </c>
      <c r="H10" s="304"/>
      <c r="I10" s="305">
        <f>EOMONTH(J10,0)</f>
        <v>31</v>
      </c>
      <c r="J10" s="306"/>
      <c r="K10" s="307"/>
      <c r="L10" s="308">
        <f>+K10*0.1</f>
        <v>0</v>
      </c>
      <c r="M10" s="308">
        <f>+K10+L10</f>
        <v>0</v>
      </c>
      <c r="N10" s="309"/>
      <c r="O10" s="310"/>
      <c r="P10" s="309"/>
    </row>
    <row r="11" spans="2:16" s="196" customFormat="1" ht="19" outlineLevel="2" x14ac:dyDescent="0.65">
      <c r="B11" s="303" t="str">
        <f t="shared" si="0"/>
        <v>Business Case Management31</v>
      </c>
      <c r="C11" s="196">
        <f>INDEX(INPUTS!$H$21:$H$30,MATCH(INVOICES!$B$8,INPUTS!$D$21:$D$30,0))</f>
        <v>0</v>
      </c>
      <c r="D11" s="196">
        <f>INDEX(INPUTS!$E$21:$E$30,MATCH(INVOICES!$B$8,INPUTS!$D$21:$D$30,0))</f>
        <v>0</v>
      </c>
      <c r="H11" s="304"/>
      <c r="I11" s="305">
        <f t="shared" ref="I11" si="1">EOMONTH(J11,0)</f>
        <v>31</v>
      </c>
      <c r="J11" s="306"/>
      <c r="K11" s="307"/>
      <c r="L11" s="308">
        <f t="shared" ref="L11" si="2">+K11*0.1</f>
        <v>0</v>
      </c>
      <c r="M11" s="308">
        <f t="shared" ref="M11" si="3">+K11+L11</f>
        <v>0</v>
      </c>
      <c r="N11" s="309"/>
      <c r="O11" s="310"/>
      <c r="P11" s="309"/>
    </row>
    <row r="12" spans="2:16" s="196" customFormat="1" ht="19" outlineLevel="2" x14ac:dyDescent="0.65">
      <c r="B12" s="303" t="str">
        <f t="shared" si="0"/>
        <v>Business Case Management31</v>
      </c>
      <c r="C12" s="196">
        <f>INDEX(INPUTS!$H$21:$H$30,MATCH(INVOICES!$B$8,INPUTS!$D$21:$D$30,0))</f>
        <v>0</v>
      </c>
      <c r="D12" s="196">
        <f>INDEX(INPUTS!$E$21:$E$30,MATCH(INVOICES!$B$8,INPUTS!$D$21:$D$30,0))</f>
        <v>0</v>
      </c>
      <c r="H12" s="304"/>
      <c r="I12" s="305">
        <f t="shared" ref="I12:I13" si="4">EOMONTH(J12,0)</f>
        <v>31</v>
      </c>
      <c r="J12" s="306"/>
      <c r="K12" s="307"/>
      <c r="L12" s="308">
        <f t="shared" ref="L12:L13" si="5">+K12*0.1</f>
        <v>0</v>
      </c>
      <c r="M12" s="308">
        <f t="shared" ref="M12:M13" si="6">+K12+L12</f>
        <v>0</v>
      </c>
      <c r="N12" s="309"/>
      <c r="O12" s="310"/>
      <c r="P12" s="309"/>
    </row>
    <row r="13" spans="2:16" s="196" customFormat="1" ht="19" outlineLevel="2" x14ac:dyDescent="0.65">
      <c r="B13" s="303" t="str">
        <f t="shared" si="0"/>
        <v>Business Case Management31</v>
      </c>
      <c r="C13" s="196">
        <f>INDEX(INPUTS!$H$21:$H$30,MATCH(INVOICES!$B$8,INPUTS!$D$21:$D$30,0))</f>
        <v>0</v>
      </c>
      <c r="D13" s="196">
        <f>INDEX(INPUTS!$E$21:$E$30,MATCH(INVOICES!$B$8,INPUTS!$D$21:$D$30,0))</f>
        <v>0</v>
      </c>
      <c r="H13" s="304"/>
      <c r="I13" s="305">
        <f t="shared" si="4"/>
        <v>31</v>
      </c>
      <c r="J13" s="306"/>
      <c r="K13" s="307"/>
      <c r="L13" s="308">
        <f t="shared" si="5"/>
        <v>0</v>
      </c>
      <c r="M13" s="308">
        <f t="shared" si="6"/>
        <v>0</v>
      </c>
      <c r="N13" s="309"/>
      <c r="O13" s="310"/>
      <c r="P13" s="309"/>
    </row>
    <row r="14" spans="2:16" s="196" customFormat="1" ht="19" outlineLevel="2" x14ac:dyDescent="0.65">
      <c r="B14" s="303" t="str">
        <f t="shared" si="0"/>
        <v>Business Case Management31</v>
      </c>
      <c r="C14" s="196">
        <f>INDEX(INPUTS!$H$21:$H$30,MATCH(INVOICES!$B$8,INPUTS!$D$21:$D$30,0))</f>
        <v>0</v>
      </c>
      <c r="D14" s="196">
        <f>INDEX(INPUTS!$E$21:$E$30,MATCH(INVOICES!$B$8,INPUTS!$D$21:$D$30,0))</f>
        <v>0</v>
      </c>
      <c r="H14" s="304"/>
      <c r="I14" s="305">
        <f t="shared" ref="I14:I24" si="7">EOMONTH(J14,0)</f>
        <v>31</v>
      </c>
      <c r="J14" s="306"/>
      <c r="K14" s="307"/>
      <c r="L14" s="308">
        <f t="shared" ref="L14:L24" si="8">+K14*0.1</f>
        <v>0</v>
      </c>
      <c r="M14" s="308">
        <f t="shared" ref="M14:M24" si="9">+K14+L14</f>
        <v>0</v>
      </c>
      <c r="N14" s="309"/>
      <c r="O14" s="310"/>
      <c r="P14" s="309"/>
    </row>
    <row r="15" spans="2:16" s="196" customFormat="1" ht="19" outlineLevel="2" x14ac:dyDescent="0.65">
      <c r="B15" s="303" t="str">
        <f t="shared" si="0"/>
        <v>Business Case Management31</v>
      </c>
      <c r="C15" s="196">
        <f>INDEX(INPUTS!$H$21:$H$30,MATCH(INVOICES!$B$8,INPUTS!$D$21:$D$30,0))</f>
        <v>0</v>
      </c>
      <c r="D15" s="196">
        <f>INDEX(INPUTS!$E$21:$E$30,MATCH(INVOICES!$B$8,INPUTS!$D$21:$D$30,0))</f>
        <v>0</v>
      </c>
      <c r="H15" s="304"/>
      <c r="I15" s="305">
        <f t="shared" si="7"/>
        <v>31</v>
      </c>
      <c r="J15" s="306"/>
      <c r="K15" s="307"/>
      <c r="L15" s="308">
        <f t="shared" si="8"/>
        <v>0</v>
      </c>
      <c r="M15" s="308">
        <f t="shared" si="9"/>
        <v>0</v>
      </c>
      <c r="N15" s="309"/>
      <c r="O15" s="310"/>
      <c r="P15" s="309"/>
    </row>
    <row r="16" spans="2:16" s="196" customFormat="1" ht="19" outlineLevel="2" x14ac:dyDescent="0.65">
      <c r="B16" s="303" t="str">
        <f t="shared" si="0"/>
        <v>Business Case Management31</v>
      </c>
      <c r="C16" s="196">
        <f>INDEX(INPUTS!$H$21:$H$30,MATCH(INVOICES!$B$8,INPUTS!$D$21:$D$30,0))</f>
        <v>0</v>
      </c>
      <c r="D16" s="196">
        <f>INDEX(INPUTS!$E$21:$E$30,MATCH(INVOICES!$B$8,INPUTS!$D$21:$D$30,0))</f>
        <v>0</v>
      </c>
      <c r="H16" s="304"/>
      <c r="I16" s="305">
        <f t="shared" si="7"/>
        <v>31</v>
      </c>
      <c r="J16" s="306"/>
      <c r="K16" s="307"/>
      <c r="L16" s="308">
        <f t="shared" si="8"/>
        <v>0</v>
      </c>
      <c r="M16" s="308">
        <f t="shared" si="9"/>
        <v>0</v>
      </c>
      <c r="N16" s="309"/>
      <c r="O16" s="310"/>
      <c r="P16" s="309"/>
    </row>
    <row r="17" spans="2:16" s="196" customFormat="1" ht="19" outlineLevel="2" x14ac:dyDescent="0.65">
      <c r="B17" s="303" t="str">
        <f t="shared" si="0"/>
        <v>Business Case Management31</v>
      </c>
      <c r="C17" s="196">
        <f>INDEX(INPUTS!$H$21:$H$30,MATCH(INVOICES!$B$8,INPUTS!$D$21:$D$30,0))</f>
        <v>0</v>
      </c>
      <c r="D17" s="196">
        <f>INDEX(INPUTS!$E$21:$E$30,MATCH(INVOICES!$B$8,INPUTS!$D$21:$D$30,0))</f>
        <v>0</v>
      </c>
      <c r="H17" s="304"/>
      <c r="I17" s="305">
        <f t="shared" si="7"/>
        <v>31</v>
      </c>
      <c r="J17" s="306"/>
      <c r="K17" s="307"/>
      <c r="L17" s="308">
        <f t="shared" si="8"/>
        <v>0</v>
      </c>
      <c r="M17" s="308">
        <f t="shared" si="9"/>
        <v>0</v>
      </c>
      <c r="N17" s="309"/>
      <c r="O17" s="310"/>
      <c r="P17" s="309"/>
    </row>
    <row r="18" spans="2:16" s="196" customFormat="1" ht="19" outlineLevel="2" x14ac:dyDescent="0.65">
      <c r="B18" s="303" t="str">
        <f t="shared" si="0"/>
        <v>Business Case Management31</v>
      </c>
      <c r="C18" s="196">
        <f>INDEX(INPUTS!$H$21:$H$30,MATCH(INVOICES!$B$8,INPUTS!$D$21:$D$30,0))</f>
        <v>0</v>
      </c>
      <c r="D18" s="196">
        <f>INDEX(INPUTS!$E$21:$E$30,MATCH(INVOICES!$B$8,INPUTS!$D$21:$D$30,0))</f>
        <v>0</v>
      </c>
      <c r="H18" s="304"/>
      <c r="I18" s="305">
        <f t="shared" si="7"/>
        <v>31</v>
      </c>
      <c r="J18" s="306"/>
      <c r="K18" s="307"/>
      <c r="L18" s="308">
        <f t="shared" si="8"/>
        <v>0</v>
      </c>
      <c r="M18" s="308">
        <f t="shared" si="9"/>
        <v>0</v>
      </c>
      <c r="N18" s="309"/>
      <c r="O18" s="310"/>
      <c r="P18" s="309"/>
    </row>
    <row r="19" spans="2:16" s="196" customFormat="1" ht="19" outlineLevel="2" x14ac:dyDescent="0.65">
      <c r="B19" s="303" t="str">
        <f t="shared" si="0"/>
        <v>Business Case Management31</v>
      </c>
      <c r="C19" s="196">
        <f>INDEX(INPUTS!$H$21:$H$30,MATCH(INVOICES!$B$8,INPUTS!$D$21:$D$30,0))</f>
        <v>0</v>
      </c>
      <c r="D19" s="196">
        <f>INDEX(INPUTS!$E$21:$E$30,MATCH(INVOICES!$B$8,INPUTS!$D$21:$D$30,0))</f>
        <v>0</v>
      </c>
      <c r="H19" s="304"/>
      <c r="I19" s="305">
        <f t="shared" si="7"/>
        <v>31</v>
      </c>
      <c r="J19" s="306"/>
      <c r="K19" s="307"/>
      <c r="L19" s="308">
        <f t="shared" si="8"/>
        <v>0</v>
      </c>
      <c r="M19" s="308">
        <f t="shared" si="9"/>
        <v>0</v>
      </c>
      <c r="N19" s="309"/>
      <c r="O19" s="310"/>
      <c r="P19" s="309"/>
    </row>
    <row r="20" spans="2:16" s="196" customFormat="1" ht="19" outlineLevel="2" x14ac:dyDescent="0.65">
      <c r="B20" s="303" t="str">
        <f t="shared" si="0"/>
        <v>Business Case Management31</v>
      </c>
      <c r="C20" s="196">
        <f>INDEX(INPUTS!$H$21:$H$30,MATCH(INVOICES!$B$8,INPUTS!$D$21:$D$30,0))</f>
        <v>0</v>
      </c>
      <c r="D20" s="196">
        <f>INDEX(INPUTS!$E$21:$E$30,MATCH(INVOICES!$B$8,INPUTS!$D$21:$D$30,0))</f>
        <v>0</v>
      </c>
      <c r="H20" s="304"/>
      <c r="I20" s="305">
        <f t="shared" si="7"/>
        <v>31</v>
      </c>
      <c r="J20" s="306"/>
      <c r="K20" s="307"/>
      <c r="L20" s="308">
        <f t="shared" si="8"/>
        <v>0</v>
      </c>
      <c r="M20" s="308">
        <f t="shared" si="9"/>
        <v>0</v>
      </c>
      <c r="N20" s="309"/>
      <c r="O20" s="310"/>
      <c r="P20" s="309"/>
    </row>
    <row r="21" spans="2:16" s="196" customFormat="1" ht="19" outlineLevel="2" x14ac:dyDescent="0.65">
      <c r="B21" s="303" t="str">
        <f t="shared" si="0"/>
        <v>Business Case Management31</v>
      </c>
      <c r="C21" s="196">
        <f>INDEX(INPUTS!$H$21:$H$30,MATCH(INVOICES!$B$8,INPUTS!$D$21:$D$30,0))</f>
        <v>0</v>
      </c>
      <c r="D21" s="196">
        <f>INDEX(INPUTS!$E$21:$E$30,MATCH(INVOICES!$B$8,INPUTS!$D$21:$D$30,0))</f>
        <v>0</v>
      </c>
      <c r="H21" s="304"/>
      <c r="I21" s="305">
        <f t="shared" si="7"/>
        <v>31</v>
      </c>
      <c r="J21" s="306"/>
      <c r="K21" s="307"/>
      <c r="L21" s="308">
        <f t="shared" si="8"/>
        <v>0</v>
      </c>
      <c r="M21" s="308">
        <f t="shared" si="9"/>
        <v>0</v>
      </c>
      <c r="N21" s="309"/>
      <c r="O21" s="310"/>
      <c r="P21" s="309"/>
    </row>
    <row r="22" spans="2:16" s="196" customFormat="1" ht="19" outlineLevel="2" x14ac:dyDescent="0.65">
      <c r="B22" s="303" t="str">
        <f t="shared" si="0"/>
        <v>Business Case Management31</v>
      </c>
      <c r="C22" s="196">
        <f>INDEX(INPUTS!$H$21:$H$30,MATCH(INVOICES!$B$8,INPUTS!$D$21:$D$30,0))</f>
        <v>0</v>
      </c>
      <c r="D22" s="196">
        <f>INDEX(INPUTS!$E$21:$E$30,MATCH(INVOICES!$B$8,INPUTS!$D$21:$D$30,0))</f>
        <v>0</v>
      </c>
      <c r="H22" s="304"/>
      <c r="I22" s="305">
        <f t="shared" si="7"/>
        <v>31</v>
      </c>
      <c r="J22" s="306"/>
      <c r="K22" s="307"/>
      <c r="L22" s="308">
        <f t="shared" si="8"/>
        <v>0</v>
      </c>
      <c r="M22" s="308">
        <f t="shared" si="9"/>
        <v>0</v>
      </c>
      <c r="N22" s="309"/>
      <c r="O22" s="310"/>
      <c r="P22" s="309"/>
    </row>
    <row r="23" spans="2:16" s="196" customFormat="1" ht="19" outlineLevel="2" x14ac:dyDescent="0.65">
      <c r="B23" s="303" t="str">
        <f t="shared" si="0"/>
        <v>Business Case Management31</v>
      </c>
      <c r="C23" s="196">
        <f>INDEX(INPUTS!$H$21:$H$30,MATCH(INVOICES!$B$8,INPUTS!$D$21:$D$30,0))</f>
        <v>0</v>
      </c>
      <c r="D23" s="196">
        <f>INDEX(INPUTS!$E$21:$E$30,MATCH(INVOICES!$B$8,INPUTS!$D$21:$D$30,0))</f>
        <v>0</v>
      </c>
      <c r="H23" s="304"/>
      <c r="I23" s="305">
        <f t="shared" si="7"/>
        <v>31</v>
      </c>
      <c r="J23" s="306"/>
      <c r="K23" s="307"/>
      <c r="L23" s="308">
        <f t="shared" si="8"/>
        <v>0</v>
      </c>
      <c r="M23" s="308">
        <f t="shared" si="9"/>
        <v>0</v>
      </c>
      <c r="N23" s="309"/>
      <c r="O23" s="310"/>
      <c r="P23" s="309"/>
    </row>
    <row r="24" spans="2:16" s="196" customFormat="1" ht="19" outlineLevel="2" x14ac:dyDescent="0.65">
      <c r="B24" s="303" t="str">
        <f t="shared" si="0"/>
        <v>Business Case Management31</v>
      </c>
      <c r="C24" s="196">
        <f>INDEX(INPUTS!$H$21:$H$30,MATCH(INVOICES!$B$8,INPUTS!$D$21:$D$30,0))</f>
        <v>0</v>
      </c>
      <c r="D24" s="196">
        <f>INDEX(INPUTS!$E$21:$E$30,MATCH(INVOICES!$B$8,INPUTS!$D$21:$D$30,0))</f>
        <v>0</v>
      </c>
      <c r="H24" s="304"/>
      <c r="I24" s="305">
        <f t="shared" si="7"/>
        <v>31</v>
      </c>
      <c r="J24" s="306"/>
      <c r="K24" s="307"/>
      <c r="L24" s="308">
        <f t="shared" si="8"/>
        <v>0</v>
      </c>
      <c r="M24" s="308">
        <f t="shared" si="9"/>
        <v>0</v>
      </c>
      <c r="N24" s="309"/>
      <c r="O24" s="310"/>
      <c r="P24" s="309"/>
    </row>
    <row r="25" spans="2:16" s="196" customFormat="1" ht="20.5" thickBot="1" x14ac:dyDescent="0.7">
      <c r="B25" s="311" t="s">
        <v>151</v>
      </c>
      <c r="C25" s="312"/>
      <c r="D25" s="313"/>
      <c r="E25" s="313"/>
      <c r="F25" s="313"/>
      <c r="G25" s="313"/>
      <c r="H25" s="314"/>
      <c r="I25" s="314"/>
      <c r="J25" s="315"/>
      <c r="K25" s="316">
        <f>SUM(K9:K22)</f>
        <v>0</v>
      </c>
      <c r="L25" s="316">
        <f>SUM(L9:L22)</f>
        <v>0</v>
      </c>
      <c r="M25" s="316">
        <f>SUM(M9:M22)</f>
        <v>0</v>
      </c>
      <c r="N25" s="317"/>
      <c r="O25" s="317"/>
      <c r="P25" s="317"/>
    </row>
    <row r="26" spans="2:16" s="196" customFormat="1" ht="20.5" thickTop="1" x14ac:dyDescent="0.65">
      <c r="B26" s="195"/>
      <c r="D26" s="194"/>
      <c r="E26" s="194"/>
      <c r="G26" s="318"/>
      <c r="H26" s="318"/>
      <c r="I26" s="318"/>
    </row>
    <row r="27" spans="2:16" s="196" customFormat="1" ht="16.5" x14ac:dyDescent="0.55000000000000004">
      <c r="B27" s="300">
        <f>+INPUTS!D22</f>
        <v>0</v>
      </c>
      <c r="C27" s="301"/>
      <c r="D27" s="301"/>
      <c r="E27" s="301"/>
      <c r="F27" s="301"/>
      <c r="G27" s="301"/>
      <c r="H27" s="319"/>
      <c r="I27" s="319" t="s">
        <v>147</v>
      </c>
      <c r="J27" s="319"/>
      <c r="K27" s="319"/>
      <c r="L27" s="319" t="s">
        <v>113</v>
      </c>
      <c r="M27" s="319" t="s">
        <v>126</v>
      </c>
      <c r="N27" s="319"/>
      <c r="O27" s="319"/>
      <c r="P27" s="319"/>
    </row>
    <row r="28" spans="2:16" s="196" customFormat="1" ht="19" outlineLevel="2" x14ac:dyDescent="0.65">
      <c r="B28" s="303" t="str">
        <f>B$27&amp;I28</f>
        <v>031</v>
      </c>
      <c r="C28" s="196" t="e">
        <f>INDEX(INPUTS!$H$21:$H$30,MATCH(INVOICES!$B$27,INPUTS!$D$21:$D$30,0))</f>
        <v>#N/A</v>
      </c>
      <c r="D28" s="196" t="e">
        <f>INDEX(INPUTS!$E$21:$E$30,MATCH(INVOICES!$B$27,INPUTS!$D$21:$D$30,0))</f>
        <v>#N/A</v>
      </c>
      <c r="H28" s="304" t="s">
        <v>152</v>
      </c>
      <c r="I28" s="305">
        <f>EOMONTH(J28,0)</f>
        <v>31</v>
      </c>
      <c r="J28" s="306"/>
      <c r="K28" s="307"/>
      <c r="L28" s="308">
        <f>+K28*0.1</f>
        <v>0</v>
      </c>
      <c r="M28" s="308">
        <f>+K28+L28</f>
        <v>0</v>
      </c>
      <c r="N28" s="309"/>
      <c r="O28" s="310"/>
      <c r="P28" s="309"/>
    </row>
    <row r="29" spans="2:16" s="196" customFormat="1" ht="19" outlineLevel="2" x14ac:dyDescent="0.65">
      <c r="B29" s="303" t="str">
        <f>B$27&amp;I29</f>
        <v>031</v>
      </c>
      <c r="C29" s="196" t="e">
        <f>INDEX(INPUTS!$H$21:$H$30,MATCH(INVOICES!$B$27,INPUTS!$D$21:$D$30,0))</f>
        <v>#N/A</v>
      </c>
      <c r="D29" s="196" t="e">
        <f>INDEX(INPUTS!$E$21:$E$30,MATCH(INVOICES!$B$27,INPUTS!$D$21:$D$30,0))</f>
        <v>#N/A</v>
      </c>
      <c r="H29" s="304" t="s">
        <v>152</v>
      </c>
      <c r="I29" s="305">
        <f>EOMONTH(J29,0)</f>
        <v>31</v>
      </c>
      <c r="J29" s="306"/>
      <c r="K29" s="307"/>
      <c r="L29" s="308">
        <f>+K29*0.1</f>
        <v>0</v>
      </c>
      <c r="M29" s="308">
        <f>+K29+L29</f>
        <v>0</v>
      </c>
      <c r="N29" s="309"/>
      <c r="O29" s="310"/>
      <c r="P29" s="309"/>
    </row>
    <row r="30" spans="2:16" s="196" customFormat="1" ht="19" outlineLevel="2" x14ac:dyDescent="0.65">
      <c r="B30" s="303" t="str">
        <f t="shared" ref="B30:B43" si="10">B$27&amp;I30</f>
        <v>031</v>
      </c>
      <c r="C30" s="196" t="e">
        <f>INDEX(INPUTS!$H$21:$H$30,MATCH(INVOICES!$B$27,INPUTS!$D$21:$D$30,0))</f>
        <v>#N/A</v>
      </c>
      <c r="D30" s="196" t="e">
        <f>INDEX(INPUTS!$E$21:$E$30,MATCH(INVOICES!$B$27,INPUTS!$D$21:$D$30,0))</f>
        <v>#N/A</v>
      </c>
      <c r="H30" s="304" t="s">
        <v>152</v>
      </c>
      <c r="I30" s="305">
        <f>EOMONTH(J30,0)</f>
        <v>31</v>
      </c>
      <c r="J30" s="306"/>
      <c r="K30" s="307"/>
      <c r="L30" s="308">
        <f t="shared" ref="L30" si="11">+K30*0.1</f>
        <v>0</v>
      </c>
      <c r="M30" s="308">
        <f t="shared" ref="M30" si="12">+K30+L30</f>
        <v>0</v>
      </c>
      <c r="N30" s="309"/>
      <c r="O30" s="310"/>
      <c r="P30" s="309"/>
    </row>
    <row r="31" spans="2:16" s="196" customFormat="1" ht="19" outlineLevel="2" x14ac:dyDescent="0.65">
      <c r="B31" s="303" t="str">
        <f t="shared" si="10"/>
        <v>031</v>
      </c>
      <c r="C31" s="196" t="e">
        <f>INDEX(INPUTS!$H$21:$H$30,MATCH(INVOICES!$B$27,INPUTS!$D$21:$D$30,0))</f>
        <v>#N/A</v>
      </c>
      <c r="D31" s="196" t="e">
        <f>INDEX(INPUTS!$E$21:$E$30,MATCH(INVOICES!$B$27,INPUTS!$D$21:$D$30,0))</f>
        <v>#N/A</v>
      </c>
      <c r="H31" s="304" t="s">
        <v>152</v>
      </c>
      <c r="I31" s="305">
        <f t="shared" ref="I31:I43" si="13">EOMONTH(J31,0)</f>
        <v>31</v>
      </c>
      <c r="J31" s="306"/>
      <c r="K31" s="307"/>
      <c r="L31" s="308">
        <f t="shared" ref="L31:L43" si="14">+K31*0.1</f>
        <v>0</v>
      </c>
      <c r="M31" s="308">
        <f t="shared" ref="M31:M43" si="15">+K31+L31</f>
        <v>0</v>
      </c>
      <c r="N31" s="309"/>
      <c r="O31" s="310"/>
      <c r="P31" s="309"/>
    </row>
    <row r="32" spans="2:16" s="196" customFormat="1" ht="19" outlineLevel="2" x14ac:dyDescent="0.65">
      <c r="B32" s="303" t="str">
        <f t="shared" si="10"/>
        <v>031</v>
      </c>
      <c r="C32" s="196" t="e">
        <f>INDEX(INPUTS!$H$21:$H$30,MATCH(INVOICES!$B$27,INPUTS!$D$21:$D$30,0))</f>
        <v>#N/A</v>
      </c>
      <c r="D32" s="196" t="e">
        <f>INDEX(INPUTS!$E$21:$E$30,MATCH(INVOICES!$B$27,INPUTS!$D$21:$D$30,0))</f>
        <v>#N/A</v>
      </c>
      <c r="H32" s="304" t="s">
        <v>152</v>
      </c>
      <c r="I32" s="305">
        <f t="shared" si="13"/>
        <v>31</v>
      </c>
      <c r="J32" s="306"/>
      <c r="K32" s="307"/>
      <c r="L32" s="308">
        <f t="shared" si="14"/>
        <v>0</v>
      </c>
      <c r="M32" s="308">
        <f t="shared" si="15"/>
        <v>0</v>
      </c>
      <c r="N32" s="309"/>
      <c r="O32" s="310"/>
      <c r="P32" s="309"/>
    </row>
    <row r="33" spans="2:16" s="196" customFormat="1" ht="19" outlineLevel="2" x14ac:dyDescent="0.65">
      <c r="B33" s="303" t="str">
        <f t="shared" si="10"/>
        <v>031</v>
      </c>
      <c r="C33" s="196" t="e">
        <f>INDEX(INPUTS!$H$21:$H$30,MATCH(INVOICES!$B$27,INPUTS!$D$21:$D$30,0))</f>
        <v>#N/A</v>
      </c>
      <c r="D33" s="196" t="e">
        <f>INDEX(INPUTS!$E$21:$E$30,MATCH(INVOICES!$B$27,INPUTS!$D$21:$D$30,0))</f>
        <v>#N/A</v>
      </c>
      <c r="H33" s="304" t="s">
        <v>152</v>
      </c>
      <c r="I33" s="305">
        <f t="shared" si="13"/>
        <v>31</v>
      </c>
      <c r="J33" s="306"/>
      <c r="K33" s="307"/>
      <c r="L33" s="308">
        <f t="shared" si="14"/>
        <v>0</v>
      </c>
      <c r="M33" s="308">
        <f t="shared" si="15"/>
        <v>0</v>
      </c>
      <c r="N33" s="309"/>
      <c r="O33" s="310"/>
      <c r="P33" s="309"/>
    </row>
    <row r="34" spans="2:16" s="196" customFormat="1" ht="19" outlineLevel="2" x14ac:dyDescent="0.65">
      <c r="B34" s="303" t="str">
        <f t="shared" si="10"/>
        <v>031</v>
      </c>
      <c r="C34" s="196" t="e">
        <f>INDEX(INPUTS!$H$21:$H$30,MATCH(INVOICES!$B$27,INPUTS!$D$21:$D$30,0))</f>
        <v>#N/A</v>
      </c>
      <c r="D34" s="196" t="e">
        <f>INDEX(INPUTS!$E$21:$E$30,MATCH(INVOICES!$B$27,INPUTS!$D$21:$D$30,0))</f>
        <v>#N/A</v>
      </c>
      <c r="H34" s="304" t="s">
        <v>152</v>
      </c>
      <c r="I34" s="305">
        <f t="shared" si="13"/>
        <v>31</v>
      </c>
      <c r="J34" s="306"/>
      <c r="K34" s="307"/>
      <c r="L34" s="308">
        <f t="shared" si="14"/>
        <v>0</v>
      </c>
      <c r="M34" s="308">
        <f t="shared" si="15"/>
        <v>0</v>
      </c>
      <c r="N34" s="309"/>
      <c r="O34" s="310"/>
      <c r="P34" s="309"/>
    </row>
    <row r="35" spans="2:16" s="196" customFormat="1" ht="19" outlineLevel="2" x14ac:dyDescent="0.65">
      <c r="B35" s="303" t="str">
        <f t="shared" si="10"/>
        <v>031</v>
      </c>
      <c r="C35" s="196" t="e">
        <f>INDEX(INPUTS!$H$21:$H$30,MATCH(INVOICES!$B$27,INPUTS!$D$21:$D$30,0))</f>
        <v>#N/A</v>
      </c>
      <c r="D35" s="196" t="e">
        <f>INDEX(INPUTS!$E$21:$E$30,MATCH(INVOICES!$B$27,INPUTS!$D$21:$D$30,0))</f>
        <v>#N/A</v>
      </c>
      <c r="H35" s="304" t="s">
        <v>152</v>
      </c>
      <c r="I35" s="305">
        <f t="shared" si="13"/>
        <v>31</v>
      </c>
      <c r="J35" s="306"/>
      <c r="K35" s="307"/>
      <c r="L35" s="308">
        <f t="shared" si="14"/>
        <v>0</v>
      </c>
      <c r="M35" s="308">
        <f t="shared" si="15"/>
        <v>0</v>
      </c>
      <c r="N35" s="309"/>
      <c r="O35" s="310"/>
      <c r="P35" s="309"/>
    </row>
    <row r="36" spans="2:16" s="196" customFormat="1" ht="19" outlineLevel="2" x14ac:dyDescent="0.65">
      <c r="B36" s="303" t="str">
        <f t="shared" si="10"/>
        <v>031</v>
      </c>
      <c r="C36" s="196" t="e">
        <f>INDEX(INPUTS!$H$21:$H$30,MATCH(INVOICES!$B$27,INPUTS!$D$21:$D$30,0))</f>
        <v>#N/A</v>
      </c>
      <c r="D36" s="196" t="e">
        <f>INDEX(INPUTS!$E$21:$E$30,MATCH(INVOICES!$B$27,INPUTS!$D$21:$D$30,0))</f>
        <v>#N/A</v>
      </c>
      <c r="H36" s="304" t="s">
        <v>152</v>
      </c>
      <c r="I36" s="305">
        <f t="shared" si="13"/>
        <v>31</v>
      </c>
      <c r="J36" s="306"/>
      <c r="K36" s="307"/>
      <c r="L36" s="308">
        <f t="shared" si="14"/>
        <v>0</v>
      </c>
      <c r="M36" s="308">
        <f t="shared" si="15"/>
        <v>0</v>
      </c>
      <c r="N36" s="309"/>
      <c r="O36" s="310"/>
      <c r="P36" s="309"/>
    </row>
    <row r="37" spans="2:16" s="196" customFormat="1" ht="19" outlineLevel="2" x14ac:dyDescent="0.65">
      <c r="B37" s="303" t="str">
        <f t="shared" si="10"/>
        <v>031</v>
      </c>
      <c r="C37" s="196" t="e">
        <f>INDEX(INPUTS!$H$21:$H$30,MATCH(INVOICES!$B$27,INPUTS!$D$21:$D$30,0))</f>
        <v>#N/A</v>
      </c>
      <c r="D37" s="196" t="e">
        <f>INDEX(INPUTS!$E$21:$E$30,MATCH(INVOICES!$B$27,INPUTS!$D$21:$D$30,0))</f>
        <v>#N/A</v>
      </c>
      <c r="H37" s="304" t="s">
        <v>152</v>
      </c>
      <c r="I37" s="305">
        <f t="shared" si="13"/>
        <v>31</v>
      </c>
      <c r="J37" s="306"/>
      <c r="K37" s="307"/>
      <c r="L37" s="308">
        <f t="shared" si="14"/>
        <v>0</v>
      </c>
      <c r="M37" s="308">
        <f t="shared" si="15"/>
        <v>0</v>
      </c>
      <c r="N37" s="309"/>
      <c r="O37" s="310"/>
      <c r="P37" s="309"/>
    </row>
    <row r="38" spans="2:16" s="196" customFormat="1" ht="19" outlineLevel="2" x14ac:dyDescent="0.65">
      <c r="B38" s="303" t="str">
        <f t="shared" si="10"/>
        <v>031</v>
      </c>
      <c r="C38" s="196" t="e">
        <f>INDEX(INPUTS!$H$21:$H$30,MATCH(INVOICES!$B$27,INPUTS!$D$21:$D$30,0))</f>
        <v>#N/A</v>
      </c>
      <c r="D38" s="196" t="e">
        <f>INDEX(INPUTS!$E$21:$E$30,MATCH(INVOICES!$B$27,INPUTS!$D$21:$D$30,0))</f>
        <v>#N/A</v>
      </c>
      <c r="H38" s="304" t="s">
        <v>152</v>
      </c>
      <c r="I38" s="305">
        <f t="shared" si="13"/>
        <v>31</v>
      </c>
      <c r="J38" s="306"/>
      <c r="K38" s="307"/>
      <c r="L38" s="308">
        <f t="shared" si="14"/>
        <v>0</v>
      </c>
      <c r="M38" s="308">
        <f t="shared" si="15"/>
        <v>0</v>
      </c>
      <c r="N38" s="309"/>
      <c r="O38" s="310"/>
      <c r="P38" s="309"/>
    </row>
    <row r="39" spans="2:16" s="196" customFormat="1" ht="19" outlineLevel="2" x14ac:dyDescent="0.65">
      <c r="B39" s="303" t="str">
        <f t="shared" si="10"/>
        <v>031</v>
      </c>
      <c r="C39" s="196" t="e">
        <f>INDEX(INPUTS!$H$21:$H$30,MATCH(INVOICES!$B$27,INPUTS!$D$21:$D$30,0))</f>
        <v>#N/A</v>
      </c>
      <c r="D39" s="196" t="e">
        <f>INDEX(INPUTS!$E$21:$E$30,MATCH(INVOICES!$B$27,INPUTS!$D$21:$D$30,0))</f>
        <v>#N/A</v>
      </c>
      <c r="H39" s="304" t="s">
        <v>152</v>
      </c>
      <c r="I39" s="305">
        <f t="shared" si="13"/>
        <v>31</v>
      </c>
      <c r="J39" s="306"/>
      <c r="K39" s="307"/>
      <c r="L39" s="308">
        <f t="shared" si="14"/>
        <v>0</v>
      </c>
      <c r="M39" s="308">
        <f t="shared" si="15"/>
        <v>0</v>
      </c>
      <c r="N39" s="309"/>
      <c r="O39" s="310"/>
      <c r="P39" s="309"/>
    </row>
    <row r="40" spans="2:16" s="196" customFormat="1" ht="19" outlineLevel="2" x14ac:dyDescent="0.65">
      <c r="B40" s="303" t="str">
        <f t="shared" si="10"/>
        <v>031</v>
      </c>
      <c r="C40" s="196" t="e">
        <f>INDEX(INPUTS!$H$21:$H$30,MATCH(INVOICES!$B$27,INPUTS!$D$21:$D$30,0))</f>
        <v>#N/A</v>
      </c>
      <c r="D40" s="196" t="e">
        <f>INDEX(INPUTS!$E$21:$E$30,MATCH(INVOICES!$B$27,INPUTS!$D$21:$D$30,0))</f>
        <v>#N/A</v>
      </c>
      <c r="H40" s="304"/>
      <c r="I40" s="305">
        <f t="shared" si="13"/>
        <v>31</v>
      </c>
      <c r="J40" s="306"/>
      <c r="K40" s="307"/>
      <c r="L40" s="308">
        <f t="shared" si="14"/>
        <v>0</v>
      </c>
      <c r="M40" s="308">
        <f t="shared" si="15"/>
        <v>0</v>
      </c>
      <c r="N40" s="309"/>
      <c r="O40" s="310"/>
      <c r="P40" s="309"/>
    </row>
    <row r="41" spans="2:16" s="196" customFormat="1" ht="19" outlineLevel="2" x14ac:dyDescent="0.65">
      <c r="B41" s="303" t="str">
        <f t="shared" si="10"/>
        <v>031</v>
      </c>
      <c r="C41" s="196" t="e">
        <f>INDEX(INPUTS!$H$21:$H$30,MATCH(INVOICES!$B$27,INPUTS!$D$21:$D$30,0))</f>
        <v>#N/A</v>
      </c>
      <c r="D41" s="196" t="e">
        <f>INDEX(INPUTS!$E$21:$E$30,MATCH(INVOICES!$B$27,INPUTS!$D$21:$D$30,0))</f>
        <v>#N/A</v>
      </c>
      <c r="H41" s="304"/>
      <c r="I41" s="305">
        <f t="shared" si="13"/>
        <v>31</v>
      </c>
      <c r="J41" s="306"/>
      <c r="K41" s="307"/>
      <c r="L41" s="308">
        <f t="shared" si="14"/>
        <v>0</v>
      </c>
      <c r="M41" s="308">
        <f t="shared" si="15"/>
        <v>0</v>
      </c>
      <c r="N41" s="309"/>
      <c r="O41" s="310"/>
      <c r="P41" s="309"/>
    </row>
    <row r="42" spans="2:16" s="196" customFormat="1" ht="19" outlineLevel="2" x14ac:dyDescent="0.65">
      <c r="B42" s="303" t="str">
        <f t="shared" si="10"/>
        <v>031</v>
      </c>
      <c r="C42" s="196" t="e">
        <f>INDEX(INPUTS!$H$21:$H$30,MATCH(INVOICES!$B$27,INPUTS!$D$21:$D$30,0))</f>
        <v>#N/A</v>
      </c>
      <c r="D42" s="196" t="e">
        <f>INDEX(INPUTS!$E$21:$E$30,MATCH(INVOICES!$B$27,INPUTS!$D$21:$D$30,0))</f>
        <v>#N/A</v>
      </c>
      <c r="H42" s="304"/>
      <c r="I42" s="305">
        <f t="shared" si="13"/>
        <v>31</v>
      </c>
      <c r="J42" s="306"/>
      <c r="K42" s="307"/>
      <c r="L42" s="308">
        <f t="shared" si="14"/>
        <v>0</v>
      </c>
      <c r="M42" s="308">
        <f t="shared" si="15"/>
        <v>0</v>
      </c>
      <c r="N42" s="309"/>
      <c r="O42" s="310"/>
      <c r="P42" s="309"/>
    </row>
    <row r="43" spans="2:16" s="196" customFormat="1" ht="19" outlineLevel="2" x14ac:dyDescent="0.65">
      <c r="B43" s="303" t="str">
        <f t="shared" si="10"/>
        <v>031</v>
      </c>
      <c r="C43" s="196" t="e">
        <f>INDEX(INPUTS!$H$21:$H$30,MATCH(INVOICES!$B$27,INPUTS!$D$21:$D$30,0))</f>
        <v>#N/A</v>
      </c>
      <c r="D43" s="196" t="e">
        <f>INDEX(INPUTS!$E$21:$E$30,MATCH(INVOICES!$B$27,INPUTS!$D$21:$D$30,0))</f>
        <v>#N/A</v>
      </c>
      <c r="H43" s="304"/>
      <c r="I43" s="305">
        <f t="shared" si="13"/>
        <v>31</v>
      </c>
      <c r="J43" s="306"/>
      <c r="K43" s="307"/>
      <c r="L43" s="308">
        <f t="shared" si="14"/>
        <v>0</v>
      </c>
      <c r="M43" s="308">
        <f t="shared" si="15"/>
        <v>0</v>
      </c>
      <c r="N43" s="309"/>
      <c r="O43" s="310"/>
      <c r="P43" s="309"/>
    </row>
    <row r="44" spans="2:16" s="196" customFormat="1" ht="20.5" thickBot="1" x14ac:dyDescent="0.7">
      <c r="B44" s="311" t="s">
        <v>151</v>
      </c>
      <c r="C44" s="312"/>
      <c r="D44" s="313"/>
      <c r="E44" s="313"/>
      <c r="F44" s="313"/>
      <c r="G44" s="313"/>
      <c r="H44" s="314"/>
      <c r="I44" s="315"/>
      <c r="J44" s="315"/>
      <c r="K44" s="316">
        <f>SUM(K28:K41)</f>
        <v>0</v>
      </c>
      <c r="L44" s="316">
        <f>SUM(L28:L41)</f>
        <v>0</v>
      </c>
      <c r="M44" s="316">
        <f>SUM(M28:M41)</f>
        <v>0</v>
      </c>
      <c r="N44" s="317"/>
      <c r="O44" s="317"/>
      <c r="P44" s="317"/>
    </row>
    <row r="45" spans="2:16" ht="20.5" thickTop="1" x14ac:dyDescent="0.65">
      <c r="B45" s="195"/>
      <c r="C45" s="196"/>
      <c r="F45" s="196"/>
      <c r="G45" s="196"/>
      <c r="H45" s="318"/>
      <c r="I45" s="318"/>
      <c r="J45" s="196"/>
      <c r="K45" s="196"/>
      <c r="L45" s="196"/>
      <c r="M45" s="196"/>
      <c r="N45" s="196"/>
      <c r="O45" s="196"/>
      <c r="P45" s="196"/>
    </row>
    <row r="46" spans="2:16" s="196" customFormat="1" x14ac:dyDescent="0.65">
      <c r="B46" s="300">
        <f>+INPUTS!D23</f>
        <v>0</v>
      </c>
      <c r="C46" s="194"/>
      <c r="D46" s="194"/>
      <c r="E46" s="194"/>
      <c r="F46" s="194"/>
      <c r="G46" s="194"/>
      <c r="H46" s="319"/>
      <c r="I46" s="319" t="s">
        <v>147</v>
      </c>
      <c r="J46" s="319"/>
      <c r="K46" s="319"/>
      <c r="L46" s="319" t="s">
        <v>113</v>
      </c>
      <c r="M46" s="319" t="s">
        <v>126</v>
      </c>
      <c r="N46" s="319"/>
      <c r="O46" s="319"/>
      <c r="P46" s="319"/>
    </row>
    <row r="47" spans="2:16" s="196" customFormat="1" ht="19" outlineLevel="1" x14ac:dyDescent="0.65">
      <c r="B47" s="303" t="str">
        <f>B$46&amp;I47</f>
        <v>031</v>
      </c>
      <c r="C47" s="196" t="e">
        <f>INDEX(INPUTS!$H$21:$H$30,MATCH(INVOICES!$B$46,INPUTS!$D$21:$D$30,0))</f>
        <v>#N/A</v>
      </c>
      <c r="D47" s="196" t="e">
        <f>INDEX(INPUTS!$E$21:$E$30,MATCH(INVOICES!$B$46,INPUTS!$D$21:$D$30,0))</f>
        <v>#N/A</v>
      </c>
      <c r="H47" s="304"/>
      <c r="I47" s="305">
        <f>EOMONTH(J47,0)</f>
        <v>31</v>
      </c>
      <c r="J47" s="306"/>
      <c r="K47" s="307"/>
      <c r="L47" s="308">
        <f>+K47*0.1</f>
        <v>0</v>
      </c>
      <c r="M47" s="308">
        <f>+K47+L47</f>
        <v>0</v>
      </c>
      <c r="N47" s="309"/>
      <c r="O47" s="310"/>
      <c r="P47" s="309"/>
    </row>
    <row r="48" spans="2:16" s="196" customFormat="1" ht="19" outlineLevel="1" x14ac:dyDescent="0.65">
      <c r="B48" s="303" t="str">
        <f t="shared" ref="B48:B62" si="16">B$46&amp;I48</f>
        <v>031</v>
      </c>
      <c r="C48" s="196" t="e">
        <f>INDEX(INPUTS!$H$21:$H$30,MATCH(INVOICES!$B$46,INPUTS!$D$21:$D$30,0))</f>
        <v>#N/A</v>
      </c>
      <c r="D48" s="196" t="e">
        <f>INDEX(INPUTS!$E$21:$E$30,MATCH(INVOICES!$B$46,INPUTS!$D$21:$D$30,0))</f>
        <v>#N/A</v>
      </c>
      <c r="H48" s="304"/>
      <c r="I48" s="305">
        <f t="shared" ref="I48:I50" si="17">EOMONTH(J48,0)</f>
        <v>31</v>
      </c>
      <c r="J48" s="306"/>
      <c r="K48" s="307"/>
      <c r="L48" s="308">
        <f t="shared" ref="L48:L50" si="18">+K48*0.1</f>
        <v>0</v>
      </c>
      <c r="M48" s="308">
        <f t="shared" ref="M48:M50" si="19">+K48+L48</f>
        <v>0</v>
      </c>
      <c r="N48" s="309"/>
      <c r="O48" s="310"/>
      <c r="P48" s="309"/>
    </row>
    <row r="49" spans="2:16" s="196" customFormat="1" ht="19" outlineLevel="1" x14ac:dyDescent="0.65">
      <c r="B49" s="303" t="str">
        <f t="shared" si="16"/>
        <v>031</v>
      </c>
      <c r="C49" s="196" t="e">
        <f>INDEX(INPUTS!$H$21:$H$30,MATCH(INVOICES!$B$46,INPUTS!$D$21:$D$30,0))</f>
        <v>#N/A</v>
      </c>
      <c r="D49" s="196" t="e">
        <f>INDEX(INPUTS!$E$21:$E$30,MATCH(INVOICES!$B$46,INPUTS!$D$21:$D$30,0))</f>
        <v>#N/A</v>
      </c>
      <c r="H49" s="304"/>
      <c r="I49" s="305">
        <f t="shared" si="17"/>
        <v>31</v>
      </c>
      <c r="J49" s="306"/>
      <c r="K49" s="307"/>
      <c r="L49" s="308">
        <f t="shared" si="18"/>
        <v>0</v>
      </c>
      <c r="M49" s="308">
        <f t="shared" si="19"/>
        <v>0</v>
      </c>
      <c r="N49" s="309"/>
      <c r="O49" s="310"/>
      <c r="P49" s="309"/>
    </row>
    <row r="50" spans="2:16" s="196" customFormat="1" ht="19" outlineLevel="1" x14ac:dyDescent="0.65">
      <c r="B50" s="303" t="str">
        <f t="shared" si="16"/>
        <v>031</v>
      </c>
      <c r="C50" s="196" t="e">
        <f>INDEX(INPUTS!$H$21:$H$30,MATCH(INVOICES!$B$46,INPUTS!$D$21:$D$30,0))</f>
        <v>#N/A</v>
      </c>
      <c r="D50" s="196" t="e">
        <f>INDEX(INPUTS!$E$21:$E$30,MATCH(INVOICES!$B$46,INPUTS!$D$21:$D$30,0))</f>
        <v>#N/A</v>
      </c>
      <c r="H50" s="304"/>
      <c r="I50" s="305">
        <f t="shared" si="17"/>
        <v>31</v>
      </c>
      <c r="J50" s="306"/>
      <c r="K50" s="307"/>
      <c r="L50" s="308">
        <f t="shared" si="18"/>
        <v>0</v>
      </c>
      <c r="M50" s="308">
        <f t="shared" si="19"/>
        <v>0</v>
      </c>
      <c r="N50" s="309"/>
      <c r="O50" s="310"/>
      <c r="P50" s="309"/>
    </row>
    <row r="51" spans="2:16" s="196" customFormat="1" ht="19" outlineLevel="1" x14ac:dyDescent="0.65">
      <c r="B51" s="303" t="str">
        <f t="shared" si="16"/>
        <v>031</v>
      </c>
      <c r="C51" s="196" t="e">
        <f>INDEX(INPUTS!$H$21:$H$30,MATCH(INVOICES!$B$46,INPUTS!$D$21:$D$30,0))</f>
        <v>#N/A</v>
      </c>
      <c r="D51" s="196" t="e">
        <f>INDEX(INPUTS!$E$21:$E$30,MATCH(INVOICES!$B$46,INPUTS!$D$21:$D$30,0))</f>
        <v>#N/A</v>
      </c>
      <c r="H51" s="304"/>
      <c r="I51" s="305">
        <f t="shared" ref="I51:I62" si="20">EOMONTH(J51,0)</f>
        <v>31</v>
      </c>
      <c r="J51" s="306"/>
      <c r="K51" s="307"/>
      <c r="L51" s="308">
        <f t="shared" ref="L51:L62" si="21">+K51*0.1</f>
        <v>0</v>
      </c>
      <c r="M51" s="308">
        <f t="shared" ref="M51:M62" si="22">+K51+L51</f>
        <v>0</v>
      </c>
      <c r="N51" s="309"/>
      <c r="O51" s="310"/>
      <c r="P51" s="309"/>
    </row>
    <row r="52" spans="2:16" s="196" customFormat="1" ht="19" outlineLevel="1" x14ac:dyDescent="0.65">
      <c r="B52" s="303" t="str">
        <f t="shared" si="16"/>
        <v>031</v>
      </c>
      <c r="C52" s="196" t="e">
        <f>INDEX(INPUTS!$H$21:$H$30,MATCH(INVOICES!$B$46,INPUTS!$D$21:$D$30,0))</f>
        <v>#N/A</v>
      </c>
      <c r="D52" s="196" t="e">
        <f>INDEX(INPUTS!$E$21:$E$30,MATCH(INVOICES!$B$46,INPUTS!$D$21:$D$30,0))</f>
        <v>#N/A</v>
      </c>
      <c r="H52" s="304"/>
      <c r="I52" s="305">
        <f t="shared" si="20"/>
        <v>31</v>
      </c>
      <c r="J52" s="306"/>
      <c r="K52" s="307"/>
      <c r="L52" s="308">
        <f t="shared" si="21"/>
        <v>0</v>
      </c>
      <c r="M52" s="308">
        <f t="shared" si="22"/>
        <v>0</v>
      </c>
      <c r="N52" s="309"/>
      <c r="O52" s="310"/>
      <c r="P52" s="309"/>
    </row>
    <row r="53" spans="2:16" s="196" customFormat="1" ht="19" outlineLevel="1" x14ac:dyDescent="0.65">
      <c r="B53" s="303" t="str">
        <f t="shared" si="16"/>
        <v>031</v>
      </c>
      <c r="C53" s="196" t="e">
        <f>INDEX(INPUTS!$H$21:$H$30,MATCH(INVOICES!$B$46,INPUTS!$D$21:$D$30,0))</f>
        <v>#N/A</v>
      </c>
      <c r="D53" s="196" t="e">
        <f>INDEX(INPUTS!$E$21:$E$30,MATCH(INVOICES!$B$46,INPUTS!$D$21:$D$30,0))</f>
        <v>#N/A</v>
      </c>
      <c r="H53" s="304"/>
      <c r="I53" s="305">
        <f t="shared" si="20"/>
        <v>31</v>
      </c>
      <c r="J53" s="306"/>
      <c r="K53" s="307"/>
      <c r="L53" s="308">
        <f t="shared" si="21"/>
        <v>0</v>
      </c>
      <c r="M53" s="308">
        <f t="shared" si="22"/>
        <v>0</v>
      </c>
      <c r="N53" s="309"/>
      <c r="O53" s="310"/>
      <c r="P53" s="309"/>
    </row>
    <row r="54" spans="2:16" s="196" customFormat="1" ht="19" outlineLevel="1" x14ac:dyDescent="0.65">
      <c r="B54" s="303" t="str">
        <f t="shared" si="16"/>
        <v>031</v>
      </c>
      <c r="C54" s="196" t="e">
        <f>INDEX(INPUTS!$H$21:$H$30,MATCH(INVOICES!$B$46,INPUTS!$D$21:$D$30,0))</f>
        <v>#N/A</v>
      </c>
      <c r="D54" s="196" t="e">
        <f>INDEX(INPUTS!$E$21:$E$30,MATCH(INVOICES!$B$46,INPUTS!$D$21:$D$30,0))</f>
        <v>#N/A</v>
      </c>
      <c r="H54" s="304"/>
      <c r="I54" s="305">
        <f t="shared" si="20"/>
        <v>31</v>
      </c>
      <c r="J54" s="306"/>
      <c r="K54" s="307"/>
      <c r="L54" s="308">
        <f t="shared" si="21"/>
        <v>0</v>
      </c>
      <c r="M54" s="308">
        <f t="shared" si="22"/>
        <v>0</v>
      </c>
      <c r="N54" s="309"/>
      <c r="O54" s="310"/>
      <c r="P54" s="309"/>
    </row>
    <row r="55" spans="2:16" s="196" customFormat="1" ht="19" outlineLevel="1" x14ac:dyDescent="0.65">
      <c r="B55" s="303" t="str">
        <f t="shared" si="16"/>
        <v>031</v>
      </c>
      <c r="C55" s="196" t="e">
        <f>INDEX(INPUTS!$H$21:$H$30,MATCH(INVOICES!$B$46,INPUTS!$D$21:$D$30,0))</f>
        <v>#N/A</v>
      </c>
      <c r="D55" s="196" t="e">
        <f>INDEX(INPUTS!$E$21:$E$30,MATCH(INVOICES!$B$46,INPUTS!$D$21:$D$30,0))</f>
        <v>#N/A</v>
      </c>
      <c r="H55" s="304"/>
      <c r="I55" s="305">
        <f t="shared" si="20"/>
        <v>31</v>
      </c>
      <c r="J55" s="306"/>
      <c r="K55" s="307"/>
      <c r="L55" s="308">
        <f t="shared" si="21"/>
        <v>0</v>
      </c>
      <c r="M55" s="308">
        <f t="shared" si="22"/>
        <v>0</v>
      </c>
      <c r="N55" s="309"/>
      <c r="O55" s="310"/>
      <c r="P55" s="309"/>
    </row>
    <row r="56" spans="2:16" s="196" customFormat="1" ht="19" outlineLevel="1" x14ac:dyDescent="0.65">
      <c r="B56" s="303" t="str">
        <f t="shared" si="16"/>
        <v>031</v>
      </c>
      <c r="C56" s="196" t="e">
        <f>INDEX(INPUTS!$H$21:$H$30,MATCH(INVOICES!$B$46,INPUTS!$D$21:$D$30,0))</f>
        <v>#N/A</v>
      </c>
      <c r="D56" s="196" t="e">
        <f>INDEX(INPUTS!$E$21:$E$30,MATCH(INVOICES!$B$46,INPUTS!$D$21:$D$30,0))</f>
        <v>#N/A</v>
      </c>
      <c r="H56" s="304"/>
      <c r="I56" s="305">
        <f t="shared" si="20"/>
        <v>31</v>
      </c>
      <c r="J56" s="306"/>
      <c r="K56" s="307"/>
      <c r="L56" s="308">
        <f t="shared" si="21"/>
        <v>0</v>
      </c>
      <c r="M56" s="308">
        <f t="shared" si="22"/>
        <v>0</v>
      </c>
      <c r="N56" s="309"/>
      <c r="O56" s="310"/>
      <c r="P56" s="309"/>
    </row>
    <row r="57" spans="2:16" s="196" customFormat="1" ht="19" outlineLevel="1" x14ac:dyDescent="0.65">
      <c r="B57" s="303" t="str">
        <f t="shared" si="16"/>
        <v>031</v>
      </c>
      <c r="C57" s="196" t="e">
        <f>INDEX(INPUTS!$H$21:$H$30,MATCH(INVOICES!$B$46,INPUTS!$D$21:$D$30,0))</f>
        <v>#N/A</v>
      </c>
      <c r="D57" s="196" t="e">
        <f>INDEX(INPUTS!$E$21:$E$30,MATCH(INVOICES!$B$46,INPUTS!$D$21:$D$30,0))</f>
        <v>#N/A</v>
      </c>
      <c r="H57" s="304"/>
      <c r="I57" s="305">
        <f t="shared" si="20"/>
        <v>31</v>
      </c>
      <c r="J57" s="306"/>
      <c r="K57" s="307"/>
      <c r="L57" s="308">
        <f t="shared" si="21"/>
        <v>0</v>
      </c>
      <c r="M57" s="308">
        <f t="shared" si="22"/>
        <v>0</v>
      </c>
      <c r="N57" s="309"/>
      <c r="O57" s="310"/>
      <c r="P57" s="309"/>
    </row>
    <row r="58" spans="2:16" s="196" customFormat="1" ht="19" outlineLevel="1" x14ac:dyDescent="0.65">
      <c r="B58" s="303" t="str">
        <f t="shared" si="16"/>
        <v>031</v>
      </c>
      <c r="C58" s="196" t="e">
        <f>INDEX(INPUTS!$H$21:$H$30,MATCH(INVOICES!$B$46,INPUTS!$D$21:$D$30,0))</f>
        <v>#N/A</v>
      </c>
      <c r="D58" s="196" t="e">
        <f>INDEX(INPUTS!$E$21:$E$30,MATCH(INVOICES!$B$46,INPUTS!$D$21:$D$30,0))</f>
        <v>#N/A</v>
      </c>
      <c r="H58" s="304"/>
      <c r="I58" s="305">
        <f t="shared" si="20"/>
        <v>31</v>
      </c>
      <c r="J58" s="306"/>
      <c r="K58" s="307"/>
      <c r="L58" s="308">
        <f t="shared" si="21"/>
        <v>0</v>
      </c>
      <c r="M58" s="308">
        <f t="shared" si="22"/>
        <v>0</v>
      </c>
      <c r="N58" s="309"/>
      <c r="O58" s="310"/>
      <c r="P58" s="309"/>
    </row>
    <row r="59" spans="2:16" s="196" customFormat="1" ht="19" outlineLevel="1" x14ac:dyDescent="0.65">
      <c r="B59" s="303" t="str">
        <f t="shared" si="16"/>
        <v>031</v>
      </c>
      <c r="C59" s="196" t="e">
        <f>INDEX(INPUTS!$H$21:$H$30,MATCH(INVOICES!$B$46,INPUTS!$D$21:$D$30,0))</f>
        <v>#N/A</v>
      </c>
      <c r="D59" s="196" t="e">
        <f>INDEX(INPUTS!$E$21:$E$30,MATCH(INVOICES!$B$46,INPUTS!$D$21:$D$30,0))</f>
        <v>#N/A</v>
      </c>
      <c r="H59" s="304"/>
      <c r="I59" s="305">
        <f t="shared" si="20"/>
        <v>31</v>
      </c>
      <c r="J59" s="306"/>
      <c r="K59" s="307"/>
      <c r="L59" s="308">
        <f t="shared" si="21"/>
        <v>0</v>
      </c>
      <c r="M59" s="308">
        <f t="shared" si="22"/>
        <v>0</v>
      </c>
      <c r="N59" s="309"/>
      <c r="O59" s="310"/>
      <c r="P59" s="309"/>
    </row>
    <row r="60" spans="2:16" s="196" customFormat="1" ht="19" outlineLevel="1" x14ac:dyDescent="0.65">
      <c r="B60" s="303" t="str">
        <f t="shared" si="16"/>
        <v>031</v>
      </c>
      <c r="C60" s="196" t="e">
        <f>INDEX(INPUTS!$H$21:$H$30,MATCH(INVOICES!$B$46,INPUTS!$D$21:$D$30,0))</f>
        <v>#N/A</v>
      </c>
      <c r="D60" s="196" t="e">
        <f>INDEX(INPUTS!$E$21:$E$30,MATCH(INVOICES!$B$46,INPUTS!$D$21:$D$30,0))</f>
        <v>#N/A</v>
      </c>
      <c r="H60" s="304"/>
      <c r="I60" s="305">
        <f t="shared" si="20"/>
        <v>31</v>
      </c>
      <c r="J60" s="306"/>
      <c r="K60" s="307"/>
      <c r="L60" s="308">
        <f t="shared" si="21"/>
        <v>0</v>
      </c>
      <c r="M60" s="308">
        <f t="shared" si="22"/>
        <v>0</v>
      </c>
      <c r="N60" s="309"/>
      <c r="O60" s="310"/>
      <c r="P60" s="309"/>
    </row>
    <row r="61" spans="2:16" s="196" customFormat="1" ht="19" outlineLevel="1" x14ac:dyDescent="0.65">
      <c r="B61" s="303" t="str">
        <f t="shared" si="16"/>
        <v>031</v>
      </c>
      <c r="C61" s="196" t="e">
        <f>INDEX(INPUTS!$H$21:$H$30,MATCH(INVOICES!$B$46,INPUTS!$D$21:$D$30,0))</f>
        <v>#N/A</v>
      </c>
      <c r="D61" s="196" t="e">
        <f>INDEX(INPUTS!$E$21:$E$30,MATCH(INVOICES!$B$46,INPUTS!$D$21:$D$30,0))</f>
        <v>#N/A</v>
      </c>
      <c r="H61" s="304"/>
      <c r="I61" s="305">
        <f t="shared" si="20"/>
        <v>31</v>
      </c>
      <c r="J61" s="306"/>
      <c r="K61" s="307"/>
      <c r="L61" s="308">
        <f t="shared" si="21"/>
        <v>0</v>
      </c>
      <c r="M61" s="308">
        <f t="shared" si="22"/>
        <v>0</v>
      </c>
      <c r="N61" s="309"/>
      <c r="O61" s="310"/>
      <c r="P61" s="309"/>
    </row>
    <row r="62" spans="2:16" s="196" customFormat="1" ht="19" outlineLevel="1" x14ac:dyDescent="0.65">
      <c r="B62" s="303" t="str">
        <f t="shared" si="16"/>
        <v>031</v>
      </c>
      <c r="C62" s="196" t="e">
        <f>INDEX(INPUTS!$H$21:$H$30,MATCH(INVOICES!$B$46,INPUTS!$D$21:$D$30,0))</f>
        <v>#N/A</v>
      </c>
      <c r="D62" s="196" t="e">
        <f>INDEX(INPUTS!$E$21:$E$30,MATCH(INVOICES!$B$46,INPUTS!$D$21:$D$30,0))</f>
        <v>#N/A</v>
      </c>
      <c r="H62" s="304"/>
      <c r="I62" s="305">
        <f t="shared" si="20"/>
        <v>31</v>
      </c>
      <c r="J62" s="306"/>
      <c r="K62" s="307"/>
      <c r="L62" s="308">
        <f t="shared" si="21"/>
        <v>0</v>
      </c>
      <c r="M62" s="308">
        <f t="shared" si="22"/>
        <v>0</v>
      </c>
      <c r="N62" s="309"/>
      <c r="O62" s="310"/>
      <c r="P62" s="309"/>
    </row>
    <row r="63" spans="2:16" s="196" customFormat="1" ht="20.5" thickBot="1" x14ac:dyDescent="0.7">
      <c r="B63" s="311" t="s">
        <v>151</v>
      </c>
      <c r="C63" s="312"/>
      <c r="D63" s="313"/>
      <c r="E63" s="313"/>
      <c r="F63" s="313"/>
      <c r="G63" s="313"/>
      <c r="H63" s="314"/>
      <c r="I63" s="314"/>
      <c r="J63" s="315"/>
      <c r="K63" s="316">
        <f>SUM(K47:K60)</f>
        <v>0</v>
      </c>
      <c r="L63" s="316">
        <f>SUM(L47:L60)</f>
        <v>0</v>
      </c>
      <c r="M63" s="316">
        <f>SUM(M47:M60)</f>
        <v>0</v>
      </c>
      <c r="N63" s="317"/>
      <c r="O63" s="314"/>
      <c r="P63" s="317"/>
    </row>
    <row r="64" spans="2:16" ht="20.5" thickTop="1" x14ac:dyDescent="0.65">
      <c r="B64" s="195"/>
      <c r="C64" s="196"/>
      <c r="I64" s="194"/>
    </row>
    <row r="65" spans="2:16" s="196" customFormat="1" x14ac:dyDescent="0.65">
      <c r="B65" s="300">
        <f>+INPUTS!D24</f>
        <v>0</v>
      </c>
      <c r="C65" s="194"/>
      <c r="D65" s="194"/>
      <c r="E65" s="194"/>
      <c r="F65" s="194"/>
      <c r="G65" s="194"/>
      <c r="H65" s="319"/>
      <c r="I65" s="319" t="s">
        <v>147</v>
      </c>
      <c r="J65" s="319"/>
      <c r="K65" s="319"/>
      <c r="L65" s="319" t="s">
        <v>113</v>
      </c>
      <c r="M65" s="319" t="s">
        <v>126</v>
      </c>
      <c r="N65" s="319"/>
      <c r="O65" s="319"/>
      <c r="P65" s="319"/>
    </row>
    <row r="66" spans="2:16" s="196" customFormat="1" ht="19" outlineLevel="1" x14ac:dyDescent="0.65">
      <c r="B66" s="303" t="str">
        <f>B$65&amp;I66</f>
        <v>031</v>
      </c>
      <c r="C66" s="196" t="e">
        <f>INDEX(INPUTS!$H$21:$H$30,MATCH(INVOICES!$B$65,INPUTS!$D$21:$D$30,0))</f>
        <v>#N/A</v>
      </c>
      <c r="D66" s="196" t="e">
        <f>INDEX(INPUTS!$E$21:$E$30,MATCH(INVOICES!$B$65,INPUTS!$D$21:$D$30,0))</f>
        <v>#N/A</v>
      </c>
      <c r="H66" s="304"/>
      <c r="I66" s="305">
        <f>EOMONTH(J66,0)</f>
        <v>31</v>
      </c>
      <c r="J66" s="306"/>
      <c r="K66" s="307"/>
      <c r="L66" s="308">
        <f>+K66*0.1</f>
        <v>0</v>
      </c>
      <c r="M66" s="308">
        <f>+K66+L66</f>
        <v>0</v>
      </c>
      <c r="N66" s="309"/>
      <c r="O66" s="310"/>
      <c r="P66" s="309"/>
    </row>
    <row r="67" spans="2:16" s="196" customFormat="1" ht="19" outlineLevel="1" x14ac:dyDescent="0.65">
      <c r="B67" s="303" t="str">
        <f t="shared" ref="B67:B81" si="23">B$65&amp;I67</f>
        <v>031</v>
      </c>
      <c r="C67" s="196" t="e">
        <f>INDEX(INPUTS!$H$21:$H$30,MATCH(INVOICES!$B$65,INPUTS!$D$21:$D$30,0))</f>
        <v>#N/A</v>
      </c>
      <c r="D67" s="196" t="e">
        <f>INDEX(INPUTS!$E$21:$E$30,MATCH(INVOICES!$B$65,INPUTS!$D$21:$D$30,0))</f>
        <v>#N/A</v>
      </c>
      <c r="H67" s="304"/>
      <c r="I67" s="305">
        <f t="shared" ref="I67:I70" si="24">EOMONTH(J67,0)</f>
        <v>31</v>
      </c>
      <c r="J67" s="306"/>
      <c r="K67" s="307"/>
      <c r="L67" s="308">
        <f t="shared" ref="L67:L70" si="25">+K67*0.1</f>
        <v>0</v>
      </c>
      <c r="M67" s="308">
        <f t="shared" ref="M67:M70" si="26">+K67+L67</f>
        <v>0</v>
      </c>
      <c r="N67" s="309"/>
      <c r="O67" s="310"/>
      <c r="P67" s="309"/>
    </row>
    <row r="68" spans="2:16" s="196" customFormat="1" ht="19" outlineLevel="1" x14ac:dyDescent="0.65">
      <c r="B68" s="303" t="str">
        <f t="shared" si="23"/>
        <v>031</v>
      </c>
      <c r="C68" s="196" t="e">
        <f>INDEX(INPUTS!$H$21:$H$30,MATCH(INVOICES!$B$65,INPUTS!$D$21:$D$30,0))</f>
        <v>#N/A</v>
      </c>
      <c r="D68" s="196" t="e">
        <f>INDEX(INPUTS!$E$21:$E$30,MATCH(INVOICES!$B$65,INPUTS!$D$21:$D$30,0))</f>
        <v>#N/A</v>
      </c>
      <c r="H68" s="304"/>
      <c r="I68" s="305">
        <f t="shared" si="24"/>
        <v>31</v>
      </c>
      <c r="J68" s="306"/>
      <c r="K68" s="307"/>
      <c r="L68" s="308">
        <f t="shared" si="25"/>
        <v>0</v>
      </c>
      <c r="M68" s="308">
        <f t="shared" si="26"/>
        <v>0</v>
      </c>
      <c r="N68" s="309"/>
      <c r="O68" s="310"/>
      <c r="P68" s="309"/>
    </row>
    <row r="69" spans="2:16" s="196" customFormat="1" ht="19" outlineLevel="1" x14ac:dyDescent="0.65">
      <c r="B69" s="303" t="str">
        <f t="shared" si="23"/>
        <v>031</v>
      </c>
      <c r="C69" s="196" t="e">
        <f>INDEX(INPUTS!$H$21:$H$30,MATCH(INVOICES!$B$65,INPUTS!$D$21:$D$30,0))</f>
        <v>#N/A</v>
      </c>
      <c r="D69" s="196" t="e">
        <f>INDEX(INPUTS!$E$21:$E$30,MATCH(INVOICES!$B$65,INPUTS!$D$21:$D$30,0))</f>
        <v>#N/A</v>
      </c>
      <c r="H69" s="304"/>
      <c r="I69" s="305">
        <f t="shared" si="24"/>
        <v>31</v>
      </c>
      <c r="J69" s="306"/>
      <c r="K69" s="307"/>
      <c r="L69" s="308">
        <f t="shared" si="25"/>
        <v>0</v>
      </c>
      <c r="M69" s="308">
        <f t="shared" si="26"/>
        <v>0</v>
      </c>
      <c r="N69" s="309"/>
      <c r="O69" s="310"/>
      <c r="P69" s="309"/>
    </row>
    <row r="70" spans="2:16" s="196" customFormat="1" ht="19" outlineLevel="1" x14ac:dyDescent="0.65">
      <c r="B70" s="303" t="str">
        <f t="shared" si="23"/>
        <v>031</v>
      </c>
      <c r="C70" s="196" t="e">
        <f>INDEX(INPUTS!$H$21:$H$30,MATCH(INVOICES!$B$65,INPUTS!$D$21:$D$30,0))</f>
        <v>#N/A</v>
      </c>
      <c r="D70" s="196" t="e">
        <f>INDEX(INPUTS!$E$21:$E$30,MATCH(INVOICES!$B$65,INPUTS!$D$21:$D$30,0))</f>
        <v>#N/A</v>
      </c>
      <c r="H70" s="304"/>
      <c r="I70" s="305">
        <f t="shared" si="24"/>
        <v>31</v>
      </c>
      <c r="J70" s="306"/>
      <c r="K70" s="307"/>
      <c r="L70" s="308">
        <f t="shared" si="25"/>
        <v>0</v>
      </c>
      <c r="M70" s="308">
        <f t="shared" si="26"/>
        <v>0</v>
      </c>
      <c r="N70" s="309"/>
      <c r="O70" s="310"/>
      <c r="P70" s="309"/>
    </row>
    <row r="71" spans="2:16" s="196" customFormat="1" ht="19" outlineLevel="1" x14ac:dyDescent="0.65">
      <c r="B71" s="303" t="str">
        <f t="shared" si="23"/>
        <v>031</v>
      </c>
      <c r="C71" s="196" t="e">
        <f>INDEX(INPUTS!$H$21:$H$30,MATCH(INVOICES!$B$65,INPUTS!$D$21:$D$30,0))</f>
        <v>#N/A</v>
      </c>
      <c r="D71" s="196" t="e">
        <f>INDEX(INPUTS!$E$21:$E$30,MATCH(INVOICES!$B$65,INPUTS!$D$21:$D$30,0))</f>
        <v>#N/A</v>
      </c>
      <c r="H71" s="304"/>
      <c r="I71" s="305">
        <f t="shared" ref="I71:I81" si="27">EOMONTH(J71,0)</f>
        <v>31</v>
      </c>
      <c r="J71" s="306"/>
      <c r="K71" s="307"/>
      <c r="L71" s="308">
        <f t="shared" ref="L71:L81" si="28">+K71*0.1</f>
        <v>0</v>
      </c>
      <c r="M71" s="308">
        <f t="shared" ref="M71:M81" si="29">+K71+L71</f>
        <v>0</v>
      </c>
      <c r="N71" s="309"/>
      <c r="O71" s="310"/>
      <c r="P71" s="309"/>
    </row>
    <row r="72" spans="2:16" s="196" customFormat="1" ht="19" outlineLevel="1" x14ac:dyDescent="0.65">
      <c r="B72" s="303" t="str">
        <f t="shared" si="23"/>
        <v>031</v>
      </c>
      <c r="C72" s="196" t="e">
        <f>INDEX(INPUTS!$H$21:$H$30,MATCH(INVOICES!$B$65,INPUTS!$D$21:$D$30,0))</f>
        <v>#N/A</v>
      </c>
      <c r="D72" s="196" t="e">
        <f>INDEX(INPUTS!$E$21:$E$30,MATCH(INVOICES!$B$65,INPUTS!$D$21:$D$30,0))</f>
        <v>#N/A</v>
      </c>
      <c r="H72" s="304"/>
      <c r="I72" s="305">
        <f t="shared" si="27"/>
        <v>31</v>
      </c>
      <c r="J72" s="306"/>
      <c r="K72" s="307"/>
      <c r="L72" s="308">
        <f t="shared" si="28"/>
        <v>0</v>
      </c>
      <c r="M72" s="308">
        <f t="shared" si="29"/>
        <v>0</v>
      </c>
      <c r="N72" s="309"/>
      <c r="O72" s="310"/>
      <c r="P72" s="309"/>
    </row>
    <row r="73" spans="2:16" s="196" customFormat="1" ht="19" outlineLevel="1" x14ac:dyDescent="0.65">
      <c r="B73" s="303" t="str">
        <f t="shared" si="23"/>
        <v>031</v>
      </c>
      <c r="C73" s="196" t="e">
        <f>INDEX(INPUTS!$H$21:$H$30,MATCH(INVOICES!$B$65,INPUTS!$D$21:$D$30,0))</f>
        <v>#N/A</v>
      </c>
      <c r="D73" s="196" t="e">
        <f>INDEX(INPUTS!$E$21:$E$30,MATCH(INVOICES!$B$65,INPUTS!$D$21:$D$30,0))</f>
        <v>#N/A</v>
      </c>
      <c r="H73" s="304"/>
      <c r="I73" s="305">
        <f t="shared" si="27"/>
        <v>31</v>
      </c>
      <c r="J73" s="306"/>
      <c r="K73" s="307"/>
      <c r="L73" s="308">
        <f t="shared" si="28"/>
        <v>0</v>
      </c>
      <c r="M73" s="308">
        <f t="shared" si="29"/>
        <v>0</v>
      </c>
      <c r="N73" s="309"/>
      <c r="O73" s="310"/>
      <c r="P73" s="309"/>
    </row>
    <row r="74" spans="2:16" s="196" customFormat="1" ht="19" outlineLevel="1" x14ac:dyDescent="0.65">
      <c r="B74" s="303" t="str">
        <f t="shared" si="23"/>
        <v>031</v>
      </c>
      <c r="C74" s="196" t="e">
        <f>INDEX(INPUTS!$H$21:$H$30,MATCH(INVOICES!$B$65,INPUTS!$D$21:$D$30,0))</f>
        <v>#N/A</v>
      </c>
      <c r="D74" s="196" t="e">
        <f>INDEX(INPUTS!$E$21:$E$30,MATCH(INVOICES!$B$65,INPUTS!$D$21:$D$30,0))</f>
        <v>#N/A</v>
      </c>
      <c r="H74" s="304"/>
      <c r="I74" s="305">
        <f t="shared" si="27"/>
        <v>31</v>
      </c>
      <c r="J74" s="306"/>
      <c r="K74" s="307"/>
      <c r="L74" s="308">
        <f t="shared" si="28"/>
        <v>0</v>
      </c>
      <c r="M74" s="308">
        <f t="shared" si="29"/>
        <v>0</v>
      </c>
      <c r="N74" s="309"/>
      <c r="O74" s="310"/>
      <c r="P74" s="309"/>
    </row>
    <row r="75" spans="2:16" s="196" customFormat="1" ht="19" outlineLevel="1" x14ac:dyDescent="0.65">
      <c r="B75" s="303" t="str">
        <f t="shared" si="23"/>
        <v>031</v>
      </c>
      <c r="C75" s="196" t="e">
        <f>INDEX(INPUTS!$H$21:$H$30,MATCH(INVOICES!$B$65,INPUTS!$D$21:$D$30,0))</f>
        <v>#N/A</v>
      </c>
      <c r="D75" s="196" t="e">
        <f>INDEX(INPUTS!$E$21:$E$30,MATCH(INVOICES!$B$65,INPUTS!$D$21:$D$30,0))</f>
        <v>#N/A</v>
      </c>
      <c r="H75" s="304"/>
      <c r="I75" s="305">
        <f t="shared" si="27"/>
        <v>31</v>
      </c>
      <c r="J75" s="306"/>
      <c r="K75" s="307"/>
      <c r="L75" s="308">
        <f t="shared" si="28"/>
        <v>0</v>
      </c>
      <c r="M75" s="308">
        <f t="shared" si="29"/>
        <v>0</v>
      </c>
      <c r="N75" s="309"/>
      <c r="O75" s="310"/>
      <c r="P75" s="309"/>
    </row>
    <row r="76" spans="2:16" s="196" customFormat="1" ht="19" outlineLevel="1" x14ac:dyDescent="0.65">
      <c r="B76" s="303" t="str">
        <f t="shared" si="23"/>
        <v>031</v>
      </c>
      <c r="C76" s="196" t="e">
        <f>INDEX(INPUTS!$H$21:$H$30,MATCH(INVOICES!$B$65,INPUTS!$D$21:$D$30,0))</f>
        <v>#N/A</v>
      </c>
      <c r="D76" s="196" t="e">
        <f>INDEX(INPUTS!$E$21:$E$30,MATCH(INVOICES!$B$65,INPUTS!$D$21:$D$30,0))</f>
        <v>#N/A</v>
      </c>
      <c r="H76" s="304"/>
      <c r="I76" s="305">
        <f t="shared" si="27"/>
        <v>31</v>
      </c>
      <c r="J76" s="306"/>
      <c r="K76" s="307"/>
      <c r="L76" s="308">
        <f t="shared" si="28"/>
        <v>0</v>
      </c>
      <c r="M76" s="308">
        <f t="shared" si="29"/>
        <v>0</v>
      </c>
      <c r="N76" s="309"/>
      <c r="O76" s="310"/>
      <c r="P76" s="309"/>
    </row>
    <row r="77" spans="2:16" s="196" customFormat="1" ht="19" outlineLevel="1" x14ac:dyDescent="0.65">
      <c r="B77" s="303" t="str">
        <f t="shared" si="23"/>
        <v>031</v>
      </c>
      <c r="C77" s="196" t="e">
        <f>INDEX(INPUTS!$H$21:$H$30,MATCH(INVOICES!$B$65,INPUTS!$D$21:$D$30,0))</f>
        <v>#N/A</v>
      </c>
      <c r="D77" s="196" t="e">
        <f>INDEX(INPUTS!$E$21:$E$30,MATCH(INVOICES!$B$65,INPUTS!$D$21:$D$30,0))</f>
        <v>#N/A</v>
      </c>
      <c r="H77" s="304"/>
      <c r="I77" s="305">
        <f t="shared" si="27"/>
        <v>31</v>
      </c>
      <c r="J77" s="306"/>
      <c r="K77" s="307"/>
      <c r="L77" s="308">
        <f t="shared" si="28"/>
        <v>0</v>
      </c>
      <c r="M77" s="308">
        <f t="shared" si="29"/>
        <v>0</v>
      </c>
      <c r="N77" s="309"/>
      <c r="O77" s="310"/>
      <c r="P77" s="309"/>
    </row>
    <row r="78" spans="2:16" s="196" customFormat="1" ht="19" outlineLevel="1" x14ac:dyDescent="0.65">
      <c r="B78" s="303" t="str">
        <f t="shared" si="23"/>
        <v>031</v>
      </c>
      <c r="C78" s="196" t="e">
        <f>INDEX(INPUTS!$H$21:$H$30,MATCH(INVOICES!$B$65,INPUTS!$D$21:$D$30,0))</f>
        <v>#N/A</v>
      </c>
      <c r="D78" s="196" t="e">
        <f>INDEX(INPUTS!$E$21:$E$30,MATCH(INVOICES!$B$65,INPUTS!$D$21:$D$30,0))</f>
        <v>#N/A</v>
      </c>
      <c r="H78" s="304"/>
      <c r="I78" s="305">
        <f t="shared" si="27"/>
        <v>31</v>
      </c>
      <c r="J78" s="306"/>
      <c r="K78" s="307"/>
      <c r="L78" s="308">
        <f t="shared" si="28"/>
        <v>0</v>
      </c>
      <c r="M78" s="308">
        <f t="shared" si="29"/>
        <v>0</v>
      </c>
      <c r="N78" s="309"/>
      <c r="O78" s="310"/>
      <c r="P78" s="309"/>
    </row>
    <row r="79" spans="2:16" s="196" customFormat="1" ht="19" outlineLevel="1" x14ac:dyDescent="0.65">
      <c r="B79" s="303" t="str">
        <f t="shared" si="23"/>
        <v>031</v>
      </c>
      <c r="C79" s="196" t="e">
        <f>INDEX(INPUTS!$H$21:$H$30,MATCH(INVOICES!$B$65,INPUTS!$D$21:$D$30,0))</f>
        <v>#N/A</v>
      </c>
      <c r="D79" s="196" t="e">
        <f>INDEX(INPUTS!$E$21:$E$30,MATCH(INVOICES!$B$65,INPUTS!$D$21:$D$30,0))</f>
        <v>#N/A</v>
      </c>
      <c r="H79" s="304"/>
      <c r="I79" s="305">
        <f t="shared" si="27"/>
        <v>31</v>
      </c>
      <c r="J79" s="306"/>
      <c r="K79" s="307"/>
      <c r="L79" s="308">
        <f t="shared" si="28"/>
        <v>0</v>
      </c>
      <c r="M79" s="308">
        <f t="shared" si="29"/>
        <v>0</v>
      </c>
      <c r="N79" s="309"/>
      <c r="O79" s="310"/>
      <c r="P79" s="309"/>
    </row>
    <row r="80" spans="2:16" s="196" customFormat="1" ht="19" outlineLevel="1" x14ac:dyDescent="0.65">
      <c r="B80" s="303" t="str">
        <f t="shared" si="23"/>
        <v>031</v>
      </c>
      <c r="C80" s="196" t="e">
        <f>INDEX(INPUTS!$H$21:$H$30,MATCH(INVOICES!$B$65,INPUTS!$D$21:$D$30,0))</f>
        <v>#N/A</v>
      </c>
      <c r="D80" s="196" t="e">
        <f>INDEX(INPUTS!$E$21:$E$30,MATCH(INVOICES!$B$65,INPUTS!$D$21:$D$30,0))</f>
        <v>#N/A</v>
      </c>
      <c r="H80" s="304"/>
      <c r="I80" s="305">
        <f t="shared" si="27"/>
        <v>31</v>
      </c>
      <c r="J80" s="306"/>
      <c r="K80" s="307"/>
      <c r="L80" s="308">
        <f t="shared" si="28"/>
        <v>0</v>
      </c>
      <c r="M80" s="308">
        <f t="shared" si="29"/>
        <v>0</v>
      </c>
      <c r="N80" s="309"/>
      <c r="O80" s="310"/>
      <c r="P80" s="309"/>
    </row>
    <row r="81" spans="2:16" s="196" customFormat="1" ht="19" outlineLevel="1" collapsed="1" x14ac:dyDescent="0.65">
      <c r="B81" s="303" t="str">
        <f t="shared" si="23"/>
        <v>031</v>
      </c>
      <c r="C81" s="196" t="e">
        <f>INDEX(INPUTS!$H$21:$H$30,MATCH(INVOICES!$B$65,INPUTS!$D$21:$D$30,0))</f>
        <v>#N/A</v>
      </c>
      <c r="D81" s="196" t="e">
        <f>INDEX(INPUTS!$E$21:$E$30,MATCH(INVOICES!$B$65,INPUTS!$D$21:$D$30,0))</f>
        <v>#N/A</v>
      </c>
      <c r="H81" s="304"/>
      <c r="I81" s="305">
        <f t="shared" si="27"/>
        <v>31</v>
      </c>
      <c r="J81" s="306"/>
      <c r="K81" s="307"/>
      <c r="L81" s="308">
        <f t="shared" si="28"/>
        <v>0</v>
      </c>
      <c r="M81" s="308">
        <f t="shared" si="29"/>
        <v>0</v>
      </c>
      <c r="N81" s="309"/>
      <c r="O81" s="310"/>
      <c r="P81" s="309"/>
    </row>
    <row r="82" spans="2:16" s="196" customFormat="1" ht="20.5" thickBot="1" x14ac:dyDescent="0.7">
      <c r="B82" s="311" t="s">
        <v>151</v>
      </c>
      <c r="C82" s="312"/>
      <c r="D82" s="313"/>
      <c r="E82" s="313"/>
      <c r="F82" s="313"/>
      <c r="G82" s="313"/>
      <c r="H82" s="314"/>
      <c r="I82" s="314"/>
      <c r="J82" s="315"/>
      <c r="K82" s="316">
        <f>SUM(K66:K79)</f>
        <v>0</v>
      </c>
      <c r="L82" s="316">
        <f>SUM(L66:L79)</f>
        <v>0</v>
      </c>
      <c r="M82" s="316">
        <f>SUM(M66:M79)</f>
        <v>0</v>
      </c>
      <c r="N82" s="317"/>
      <c r="O82" s="314"/>
      <c r="P82" s="317"/>
    </row>
    <row r="83" spans="2:16" ht="20.5" thickTop="1" x14ac:dyDescent="0.65">
      <c r="B83" s="195"/>
      <c r="C83" s="196"/>
      <c r="I83" s="194"/>
    </row>
    <row r="84" spans="2:16" s="196" customFormat="1" x14ac:dyDescent="0.65">
      <c r="B84" s="300">
        <f>+INPUTS!D25</f>
        <v>0</v>
      </c>
      <c r="C84" s="194"/>
      <c r="D84" s="194"/>
      <c r="E84" s="194"/>
      <c r="F84" s="194"/>
      <c r="G84" s="194"/>
      <c r="H84" s="319"/>
      <c r="I84" s="319" t="s">
        <v>147</v>
      </c>
      <c r="J84" s="319"/>
      <c r="K84" s="319"/>
      <c r="L84" s="319" t="s">
        <v>113</v>
      </c>
      <c r="M84" s="319" t="s">
        <v>126</v>
      </c>
      <c r="N84" s="319"/>
      <c r="O84" s="319"/>
      <c r="P84" s="319"/>
    </row>
    <row r="85" spans="2:16" s="196" customFormat="1" ht="19" outlineLevel="1" x14ac:dyDescent="0.65">
      <c r="B85" s="303" t="str">
        <f>B$84&amp;I85</f>
        <v>031</v>
      </c>
      <c r="C85" s="196" t="e">
        <f>INDEX(INPUTS!$H$21:$H$30,MATCH(INVOICES!$B$84,INPUTS!$D$21:$D$30,0))</f>
        <v>#N/A</v>
      </c>
      <c r="D85" s="196" t="e">
        <f>INDEX(INPUTS!$E$21:$E$30,MATCH(INVOICES!$B$84,INPUTS!$D$21:$D$30,0))</f>
        <v>#N/A</v>
      </c>
      <c r="H85" s="304"/>
      <c r="I85" s="305">
        <f>EOMONTH(J85,0)</f>
        <v>31</v>
      </c>
      <c r="J85" s="306"/>
      <c r="K85" s="307"/>
      <c r="L85" s="308">
        <f>+K85*0.1</f>
        <v>0</v>
      </c>
      <c r="M85" s="308">
        <f>+K85+L85</f>
        <v>0</v>
      </c>
      <c r="N85" s="309"/>
      <c r="O85" s="310"/>
      <c r="P85" s="309"/>
    </row>
    <row r="86" spans="2:16" s="196" customFormat="1" ht="19" outlineLevel="1" x14ac:dyDescent="0.65">
      <c r="B86" s="303" t="str">
        <f t="shared" ref="B86:B100" si="30">B$84&amp;I86</f>
        <v>031</v>
      </c>
      <c r="C86" s="196" t="e">
        <f>INDEX(INPUTS!$H$21:$H$30,MATCH(INVOICES!$B$84,INPUTS!$D$21:$D$30,0))</f>
        <v>#N/A</v>
      </c>
      <c r="D86" s="196" t="e">
        <f>INDEX(INPUTS!$E$21:$E$30,MATCH(INVOICES!$B$84,INPUTS!$D$21:$D$30,0))</f>
        <v>#N/A</v>
      </c>
      <c r="H86" s="304"/>
      <c r="I86" s="305">
        <f t="shared" ref="I86:I100" si="31">EOMONTH(J86,0)</f>
        <v>31</v>
      </c>
      <c r="J86" s="306"/>
      <c r="K86" s="307"/>
      <c r="L86" s="308">
        <f t="shared" ref="L86:L100" si="32">+K86*0.1</f>
        <v>0</v>
      </c>
      <c r="M86" s="308">
        <f t="shared" ref="M86:M100" si="33">+K86+L86</f>
        <v>0</v>
      </c>
      <c r="N86" s="309"/>
      <c r="O86" s="310"/>
      <c r="P86" s="309"/>
    </row>
    <row r="87" spans="2:16" s="196" customFormat="1" ht="19" outlineLevel="1" x14ac:dyDescent="0.65">
      <c r="B87" s="303" t="str">
        <f t="shared" si="30"/>
        <v>031</v>
      </c>
      <c r="C87" s="196" t="e">
        <f>INDEX(INPUTS!$H$21:$H$30,MATCH(INVOICES!$B$84,INPUTS!$D$21:$D$30,0))</f>
        <v>#N/A</v>
      </c>
      <c r="D87" s="196" t="e">
        <f>INDEX(INPUTS!$E$21:$E$30,MATCH(INVOICES!$B$84,INPUTS!$D$21:$D$30,0))</f>
        <v>#N/A</v>
      </c>
      <c r="H87" s="304"/>
      <c r="I87" s="305">
        <f t="shared" si="31"/>
        <v>31</v>
      </c>
      <c r="J87" s="306"/>
      <c r="K87" s="307"/>
      <c r="L87" s="308">
        <f t="shared" si="32"/>
        <v>0</v>
      </c>
      <c r="M87" s="308">
        <f t="shared" si="33"/>
        <v>0</v>
      </c>
      <c r="N87" s="309"/>
      <c r="O87" s="310"/>
      <c r="P87" s="309"/>
    </row>
    <row r="88" spans="2:16" s="196" customFormat="1" ht="19" outlineLevel="1" x14ac:dyDescent="0.65">
      <c r="B88" s="303" t="str">
        <f t="shared" si="30"/>
        <v>031</v>
      </c>
      <c r="C88" s="196" t="e">
        <f>INDEX(INPUTS!$H$21:$H$30,MATCH(INVOICES!$B$84,INPUTS!$D$21:$D$30,0))</f>
        <v>#N/A</v>
      </c>
      <c r="D88" s="196" t="e">
        <f>INDEX(INPUTS!$E$21:$E$30,MATCH(INVOICES!$B$84,INPUTS!$D$21:$D$30,0))</f>
        <v>#N/A</v>
      </c>
      <c r="H88" s="304"/>
      <c r="I88" s="305">
        <f t="shared" si="31"/>
        <v>31</v>
      </c>
      <c r="J88" s="306"/>
      <c r="K88" s="307"/>
      <c r="L88" s="308">
        <f t="shared" si="32"/>
        <v>0</v>
      </c>
      <c r="M88" s="308">
        <f t="shared" si="33"/>
        <v>0</v>
      </c>
      <c r="N88" s="309"/>
      <c r="O88" s="310"/>
      <c r="P88" s="309"/>
    </row>
    <row r="89" spans="2:16" s="196" customFormat="1" ht="19" outlineLevel="1" x14ac:dyDescent="0.65">
      <c r="B89" s="303" t="str">
        <f t="shared" si="30"/>
        <v>031</v>
      </c>
      <c r="C89" s="196" t="e">
        <f>INDEX(INPUTS!$H$21:$H$30,MATCH(INVOICES!$B$84,INPUTS!$D$21:$D$30,0))</f>
        <v>#N/A</v>
      </c>
      <c r="D89" s="196" t="e">
        <f>INDEX(INPUTS!$E$21:$E$30,MATCH(INVOICES!$B$84,INPUTS!$D$21:$D$30,0))</f>
        <v>#N/A</v>
      </c>
      <c r="H89" s="304"/>
      <c r="I89" s="305">
        <f t="shared" si="31"/>
        <v>31</v>
      </c>
      <c r="J89" s="306"/>
      <c r="K89" s="307"/>
      <c r="L89" s="308">
        <f t="shared" si="32"/>
        <v>0</v>
      </c>
      <c r="M89" s="308">
        <f t="shared" si="33"/>
        <v>0</v>
      </c>
      <c r="N89" s="309"/>
      <c r="O89" s="310"/>
      <c r="P89" s="309"/>
    </row>
    <row r="90" spans="2:16" s="196" customFormat="1" ht="19" outlineLevel="1" x14ac:dyDescent="0.65">
      <c r="B90" s="303" t="str">
        <f t="shared" si="30"/>
        <v>031</v>
      </c>
      <c r="C90" s="196" t="e">
        <f>INDEX(INPUTS!$H$21:$H$30,MATCH(INVOICES!$B$84,INPUTS!$D$21:$D$30,0))</f>
        <v>#N/A</v>
      </c>
      <c r="D90" s="196" t="e">
        <f>INDEX(INPUTS!$E$21:$E$30,MATCH(INVOICES!$B$84,INPUTS!$D$21:$D$30,0))</f>
        <v>#N/A</v>
      </c>
      <c r="H90" s="304"/>
      <c r="I90" s="305">
        <f t="shared" si="31"/>
        <v>31</v>
      </c>
      <c r="J90" s="306"/>
      <c r="K90" s="307"/>
      <c r="L90" s="308">
        <f t="shared" si="32"/>
        <v>0</v>
      </c>
      <c r="M90" s="308">
        <f t="shared" si="33"/>
        <v>0</v>
      </c>
      <c r="N90" s="309"/>
      <c r="O90" s="310"/>
      <c r="P90" s="309"/>
    </row>
    <row r="91" spans="2:16" s="196" customFormat="1" ht="19" outlineLevel="1" x14ac:dyDescent="0.65">
      <c r="B91" s="303" t="str">
        <f t="shared" si="30"/>
        <v>031</v>
      </c>
      <c r="C91" s="196" t="e">
        <f>INDEX(INPUTS!$H$21:$H$30,MATCH(INVOICES!$B$84,INPUTS!$D$21:$D$30,0))</f>
        <v>#N/A</v>
      </c>
      <c r="D91" s="196" t="e">
        <f>INDEX(INPUTS!$E$21:$E$30,MATCH(INVOICES!$B$84,INPUTS!$D$21:$D$30,0))</f>
        <v>#N/A</v>
      </c>
      <c r="H91" s="304"/>
      <c r="I91" s="305">
        <f t="shared" si="31"/>
        <v>31</v>
      </c>
      <c r="J91" s="306"/>
      <c r="K91" s="307"/>
      <c r="L91" s="308">
        <f t="shared" si="32"/>
        <v>0</v>
      </c>
      <c r="M91" s="308">
        <f t="shared" si="33"/>
        <v>0</v>
      </c>
      <c r="N91" s="309"/>
      <c r="O91" s="310"/>
      <c r="P91" s="309"/>
    </row>
    <row r="92" spans="2:16" s="196" customFormat="1" ht="19" outlineLevel="1" x14ac:dyDescent="0.65">
      <c r="B92" s="303" t="str">
        <f t="shared" si="30"/>
        <v>031</v>
      </c>
      <c r="C92" s="196" t="e">
        <f>INDEX(INPUTS!$H$21:$H$30,MATCH(INVOICES!$B$84,INPUTS!$D$21:$D$30,0))</f>
        <v>#N/A</v>
      </c>
      <c r="D92" s="196" t="e">
        <f>INDEX(INPUTS!$E$21:$E$30,MATCH(INVOICES!$B$84,INPUTS!$D$21:$D$30,0))</f>
        <v>#N/A</v>
      </c>
      <c r="H92" s="304"/>
      <c r="I92" s="305">
        <f t="shared" si="31"/>
        <v>31</v>
      </c>
      <c r="J92" s="306"/>
      <c r="K92" s="307"/>
      <c r="L92" s="308">
        <f t="shared" si="32"/>
        <v>0</v>
      </c>
      <c r="M92" s="308">
        <f t="shared" si="33"/>
        <v>0</v>
      </c>
      <c r="N92" s="309"/>
      <c r="O92" s="310"/>
      <c r="P92" s="309"/>
    </row>
    <row r="93" spans="2:16" s="196" customFormat="1" ht="19" outlineLevel="1" x14ac:dyDescent="0.65">
      <c r="B93" s="303" t="str">
        <f t="shared" si="30"/>
        <v>031</v>
      </c>
      <c r="C93" s="196" t="e">
        <f>INDEX(INPUTS!$H$21:$H$30,MATCH(INVOICES!$B$84,INPUTS!$D$21:$D$30,0))</f>
        <v>#N/A</v>
      </c>
      <c r="D93" s="196" t="e">
        <f>INDEX(INPUTS!$E$21:$E$30,MATCH(INVOICES!$B$84,INPUTS!$D$21:$D$30,0))</f>
        <v>#N/A</v>
      </c>
      <c r="H93" s="304"/>
      <c r="I93" s="305">
        <f t="shared" si="31"/>
        <v>31</v>
      </c>
      <c r="J93" s="306"/>
      <c r="K93" s="307"/>
      <c r="L93" s="308">
        <f t="shared" si="32"/>
        <v>0</v>
      </c>
      <c r="M93" s="308">
        <f t="shared" si="33"/>
        <v>0</v>
      </c>
      <c r="N93" s="309"/>
      <c r="O93" s="310"/>
      <c r="P93" s="309"/>
    </row>
    <row r="94" spans="2:16" s="196" customFormat="1" ht="19" outlineLevel="1" x14ac:dyDescent="0.65">
      <c r="B94" s="303" t="str">
        <f t="shared" si="30"/>
        <v>031</v>
      </c>
      <c r="C94" s="196" t="e">
        <f>INDEX(INPUTS!$H$21:$H$30,MATCH(INVOICES!$B$84,INPUTS!$D$21:$D$30,0))</f>
        <v>#N/A</v>
      </c>
      <c r="D94" s="196" t="e">
        <f>INDEX(INPUTS!$E$21:$E$30,MATCH(INVOICES!$B$84,INPUTS!$D$21:$D$30,0))</f>
        <v>#N/A</v>
      </c>
      <c r="H94" s="304"/>
      <c r="I94" s="305">
        <f t="shared" si="31"/>
        <v>31</v>
      </c>
      <c r="J94" s="306"/>
      <c r="K94" s="307"/>
      <c r="L94" s="308">
        <f t="shared" si="32"/>
        <v>0</v>
      </c>
      <c r="M94" s="308">
        <f t="shared" si="33"/>
        <v>0</v>
      </c>
      <c r="N94" s="309"/>
      <c r="O94" s="310"/>
      <c r="P94" s="309"/>
    </row>
    <row r="95" spans="2:16" s="196" customFormat="1" ht="19" outlineLevel="1" x14ac:dyDescent="0.65">
      <c r="B95" s="303" t="str">
        <f t="shared" si="30"/>
        <v>031</v>
      </c>
      <c r="C95" s="196" t="e">
        <f>INDEX(INPUTS!$H$21:$H$30,MATCH(INVOICES!$B$84,INPUTS!$D$21:$D$30,0))</f>
        <v>#N/A</v>
      </c>
      <c r="D95" s="196" t="e">
        <f>INDEX(INPUTS!$E$21:$E$30,MATCH(INVOICES!$B$84,INPUTS!$D$21:$D$30,0))</f>
        <v>#N/A</v>
      </c>
      <c r="H95" s="304"/>
      <c r="I95" s="305">
        <f t="shared" si="31"/>
        <v>31</v>
      </c>
      <c r="J95" s="306"/>
      <c r="K95" s="307"/>
      <c r="L95" s="308">
        <f t="shared" si="32"/>
        <v>0</v>
      </c>
      <c r="M95" s="308">
        <f t="shared" si="33"/>
        <v>0</v>
      </c>
      <c r="N95" s="309"/>
      <c r="O95" s="310"/>
      <c r="P95" s="309"/>
    </row>
    <row r="96" spans="2:16" s="196" customFormat="1" ht="19" outlineLevel="1" x14ac:dyDescent="0.65">
      <c r="B96" s="303" t="str">
        <f t="shared" si="30"/>
        <v>031</v>
      </c>
      <c r="C96" s="196" t="e">
        <f>INDEX(INPUTS!$H$21:$H$30,MATCH(INVOICES!$B$84,INPUTS!$D$21:$D$30,0))</f>
        <v>#N/A</v>
      </c>
      <c r="D96" s="196" t="e">
        <f>INDEX(INPUTS!$E$21:$E$30,MATCH(INVOICES!$B$84,INPUTS!$D$21:$D$30,0))</f>
        <v>#N/A</v>
      </c>
      <c r="H96" s="304"/>
      <c r="I96" s="305">
        <f t="shared" si="31"/>
        <v>31</v>
      </c>
      <c r="J96" s="306"/>
      <c r="K96" s="307"/>
      <c r="L96" s="308">
        <f t="shared" si="32"/>
        <v>0</v>
      </c>
      <c r="M96" s="308">
        <f t="shared" si="33"/>
        <v>0</v>
      </c>
      <c r="N96" s="309"/>
      <c r="O96" s="310"/>
      <c r="P96" s="309"/>
    </row>
    <row r="97" spans="2:16" s="196" customFormat="1" ht="19" outlineLevel="1" x14ac:dyDescent="0.65">
      <c r="B97" s="303" t="str">
        <f t="shared" si="30"/>
        <v>031</v>
      </c>
      <c r="C97" s="196" t="e">
        <f>INDEX(INPUTS!$H$21:$H$30,MATCH(INVOICES!$B$84,INPUTS!$D$21:$D$30,0))</f>
        <v>#N/A</v>
      </c>
      <c r="D97" s="196" t="e">
        <f>INDEX(INPUTS!$E$21:$E$30,MATCH(INVOICES!$B$84,INPUTS!$D$21:$D$30,0))</f>
        <v>#N/A</v>
      </c>
      <c r="H97" s="304"/>
      <c r="I97" s="305">
        <f t="shared" si="31"/>
        <v>31</v>
      </c>
      <c r="J97" s="306"/>
      <c r="K97" s="307"/>
      <c r="L97" s="308">
        <f t="shared" si="32"/>
        <v>0</v>
      </c>
      <c r="M97" s="308">
        <f t="shared" si="33"/>
        <v>0</v>
      </c>
      <c r="N97" s="309"/>
      <c r="O97" s="310"/>
      <c r="P97" s="309"/>
    </row>
    <row r="98" spans="2:16" s="196" customFormat="1" ht="19" outlineLevel="1" x14ac:dyDescent="0.65">
      <c r="B98" s="303" t="str">
        <f t="shared" si="30"/>
        <v>031</v>
      </c>
      <c r="C98" s="196" t="e">
        <f>INDEX(INPUTS!$H$21:$H$30,MATCH(INVOICES!$B$84,INPUTS!$D$21:$D$30,0))</f>
        <v>#N/A</v>
      </c>
      <c r="D98" s="196" t="e">
        <f>INDEX(INPUTS!$E$21:$E$30,MATCH(INVOICES!$B$84,INPUTS!$D$21:$D$30,0))</f>
        <v>#N/A</v>
      </c>
      <c r="H98" s="304"/>
      <c r="I98" s="305">
        <f t="shared" si="31"/>
        <v>31</v>
      </c>
      <c r="J98" s="306"/>
      <c r="K98" s="307"/>
      <c r="L98" s="308">
        <f t="shared" si="32"/>
        <v>0</v>
      </c>
      <c r="M98" s="308">
        <f t="shared" si="33"/>
        <v>0</v>
      </c>
      <c r="N98" s="309"/>
      <c r="O98" s="310"/>
      <c r="P98" s="309"/>
    </row>
    <row r="99" spans="2:16" s="196" customFormat="1" ht="19" outlineLevel="1" x14ac:dyDescent="0.65">
      <c r="B99" s="303" t="str">
        <f t="shared" si="30"/>
        <v>031</v>
      </c>
      <c r="C99" s="196" t="e">
        <f>INDEX(INPUTS!$H$21:$H$30,MATCH(INVOICES!$B$84,INPUTS!$D$21:$D$30,0))</f>
        <v>#N/A</v>
      </c>
      <c r="D99" s="196" t="e">
        <f>INDEX(INPUTS!$E$21:$E$30,MATCH(INVOICES!$B$84,INPUTS!$D$21:$D$30,0))</f>
        <v>#N/A</v>
      </c>
      <c r="H99" s="304"/>
      <c r="I99" s="305">
        <f t="shared" si="31"/>
        <v>31</v>
      </c>
      <c r="J99" s="306"/>
      <c r="K99" s="307"/>
      <c r="L99" s="308">
        <f t="shared" si="32"/>
        <v>0</v>
      </c>
      <c r="M99" s="308">
        <f t="shared" si="33"/>
        <v>0</v>
      </c>
      <c r="N99" s="309"/>
      <c r="O99" s="310"/>
      <c r="P99" s="309"/>
    </row>
    <row r="100" spans="2:16" s="196" customFormat="1" ht="19" outlineLevel="1" collapsed="1" x14ac:dyDescent="0.65">
      <c r="B100" s="303" t="str">
        <f t="shared" si="30"/>
        <v>031</v>
      </c>
      <c r="C100" s="196" t="e">
        <f>INDEX(INPUTS!$H$21:$H$30,MATCH(INVOICES!$B$84,INPUTS!$D$21:$D$30,0))</f>
        <v>#N/A</v>
      </c>
      <c r="D100" s="196" t="e">
        <f>INDEX(INPUTS!$E$21:$E$30,MATCH(INVOICES!$B$84,INPUTS!$D$21:$D$30,0))</f>
        <v>#N/A</v>
      </c>
      <c r="H100" s="304"/>
      <c r="I100" s="305">
        <f t="shared" si="31"/>
        <v>31</v>
      </c>
      <c r="J100" s="306"/>
      <c r="K100" s="307"/>
      <c r="L100" s="308">
        <f t="shared" si="32"/>
        <v>0</v>
      </c>
      <c r="M100" s="308">
        <f t="shared" si="33"/>
        <v>0</v>
      </c>
      <c r="N100" s="309"/>
      <c r="O100" s="310"/>
      <c r="P100" s="309"/>
    </row>
    <row r="101" spans="2:16" ht="20.5" thickBot="1" x14ac:dyDescent="0.7">
      <c r="B101" s="311" t="s">
        <v>151</v>
      </c>
      <c r="C101" s="312"/>
      <c r="D101" s="313"/>
      <c r="E101" s="313"/>
      <c r="F101" s="313"/>
      <c r="G101" s="313"/>
      <c r="H101" s="314"/>
      <c r="I101" s="314"/>
      <c r="J101" s="315"/>
      <c r="K101" s="316">
        <f>SUM(K85:K98)</f>
        <v>0</v>
      </c>
      <c r="L101" s="316">
        <f>SUM(L85:L98)</f>
        <v>0</v>
      </c>
      <c r="M101" s="316">
        <f>SUM(M85:M98)</f>
        <v>0</v>
      </c>
      <c r="N101" s="317"/>
      <c r="O101" s="314"/>
      <c r="P101" s="317"/>
    </row>
    <row r="102" spans="2:16" ht="20.5" thickTop="1" x14ac:dyDescent="0.65">
      <c r="I102" s="194"/>
    </row>
    <row r="103" spans="2:16" s="196" customFormat="1" x14ac:dyDescent="0.65">
      <c r="B103" s="300">
        <f>+INPUTS!D26</f>
        <v>0</v>
      </c>
      <c r="C103" s="194"/>
      <c r="D103" s="194"/>
      <c r="E103" s="194"/>
      <c r="F103" s="194"/>
      <c r="G103" s="194"/>
      <c r="H103" s="319"/>
      <c r="I103" s="319" t="s">
        <v>147</v>
      </c>
      <c r="J103" s="319"/>
      <c r="K103" s="319"/>
      <c r="L103" s="319" t="s">
        <v>113</v>
      </c>
      <c r="M103" s="319" t="s">
        <v>126</v>
      </c>
      <c r="N103" s="319"/>
      <c r="O103" s="319"/>
      <c r="P103" s="319"/>
    </row>
    <row r="104" spans="2:16" s="196" customFormat="1" ht="19" outlineLevel="1" x14ac:dyDescent="0.65">
      <c r="B104" s="303" t="str">
        <f>B$103&amp;I104</f>
        <v>031</v>
      </c>
      <c r="C104" s="196" t="e">
        <f>INDEX(INPUTS!$H$21:$H$30,MATCH(INVOICES!$B103,INPUTS!$D$21:$D$30,0))</f>
        <v>#N/A</v>
      </c>
      <c r="D104" s="196" t="e">
        <f>INDEX(INPUTS!$E$21:$E$30,MATCH(INVOICES!$B$103,INPUTS!$D$21:$D$30,0))</f>
        <v>#N/A</v>
      </c>
      <c r="H104" s="304"/>
      <c r="I104" s="305">
        <f>EOMONTH(J104,0)</f>
        <v>31</v>
      </c>
      <c r="J104" s="306"/>
      <c r="K104" s="307"/>
      <c r="L104" s="308">
        <f>+K104*0.1</f>
        <v>0</v>
      </c>
      <c r="M104" s="308">
        <f>+K104+L104</f>
        <v>0</v>
      </c>
      <c r="N104" s="309"/>
      <c r="O104" s="310"/>
      <c r="P104" s="309"/>
    </row>
    <row r="105" spans="2:16" s="196" customFormat="1" ht="19" outlineLevel="1" x14ac:dyDescent="0.65">
      <c r="B105" s="303" t="str">
        <f t="shared" ref="B105:B119" si="34">B$103&amp;I105</f>
        <v>031</v>
      </c>
      <c r="C105" s="196" t="e">
        <f>INDEX(INPUTS!$H$21:$H$30,MATCH(INVOICES!$B$103,INPUTS!$D$21:$D$30,0))</f>
        <v>#N/A</v>
      </c>
      <c r="D105" s="196" t="e">
        <f>INDEX(INPUTS!$E$21:$E$30,MATCH(INVOICES!$B$103,INPUTS!$D$21:$D$30,0))</f>
        <v>#N/A</v>
      </c>
      <c r="H105" s="304"/>
      <c r="I105" s="305">
        <f t="shared" ref="I105:I119" si="35">EOMONTH(J105,0)</f>
        <v>31</v>
      </c>
      <c r="J105" s="306"/>
      <c r="K105" s="307"/>
      <c r="L105" s="308">
        <f t="shared" ref="L105:L119" si="36">+K105*0.1</f>
        <v>0</v>
      </c>
      <c r="M105" s="308">
        <f t="shared" ref="M105:M119" si="37">+K105+L105</f>
        <v>0</v>
      </c>
      <c r="N105" s="309"/>
      <c r="O105" s="310"/>
      <c r="P105" s="309"/>
    </row>
    <row r="106" spans="2:16" s="196" customFormat="1" ht="19" outlineLevel="1" x14ac:dyDescent="0.65">
      <c r="B106" s="303" t="str">
        <f t="shared" si="34"/>
        <v>031</v>
      </c>
      <c r="C106" s="196" t="e">
        <f>INDEX(INPUTS!$H$21:$H$30,MATCH(INVOICES!$B$103,INPUTS!$D$21:$D$30,0))</f>
        <v>#N/A</v>
      </c>
      <c r="D106" s="196" t="e">
        <f>INDEX(INPUTS!$E$21:$E$30,MATCH(INVOICES!$B$103,INPUTS!$D$21:$D$30,0))</f>
        <v>#N/A</v>
      </c>
      <c r="H106" s="304"/>
      <c r="I106" s="305">
        <f t="shared" si="35"/>
        <v>31</v>
      </c>
      <c r="J106" s="306"/>
      <c r="K106" s="307"/>
      <c r="L106" s="308">
        <f t="shared" si="36"/>
        <v>0</v>
      </c>
      <c r="M106" s="308">
        <f t="shared" si="37"/>
        <v>0</v>
      </c>
      <c r="N106" s="309"/>
      <c r="O106" s="310"/>
      <c r="P106" s="309"/>
    </row>
    <row r="107" spans="2:16" s="196" customFormat="1" ht="19" outlineLevel="1" x14ac:dyDescent="0.65">
      <c r="B107" s="303" t="str">
        <f t="shared" si="34"/>
        <v>031</v>
      </c>
      <c r="C107" s="196" t="e">
        <f>INDEX(INPUTS!$H$21:$H$30,MATCH(INVOICES!$B$103,INPUTS!$D$21:$D$30,0))</f>
        <v>#N/A</v>
      </c>
      <c r="D107" s="196" t="e">
        <f>INDEX(INPUTS!$E$21:$E$30,MATCH(INVOICES!$B$103,INPUTS!$D$21:$D$30,0))</f>
        <v>#N/A</v>
      </c>
      <c r="H107" s="304"/>
      <c r="I107" s="305">
        <f t="shared" si="35"/>
        <v>31</v>
      </c>
      <c r="J107" s="306"/>
      <c r="K107" s="307"/>
      <c r="L107" s="308">
        <f t="shared" si="36"/>
        <v>0</v>
      </c>
      <c r="M107" s="308">
        <f t="shared" si="37"/>
        <v>0</v>
      </c>
      <c r="N107" s="309"/>
      <c r="O107" s="310"/>
      <c r="P107" s="309"/>
    </row>
    <row r="108" spans="2:16" s="196" customFormat="1" ht="19" outlineLevel="1" x14ac:dyDescent="0.65">
      <c r="B108" s="303" t="str">
        <f t="shared" si="34"/>
        <v>031</v>
      </c>
      <c r="C108" s="196" t="e">
        <f>INDEX(INPUTS!$H$21:$H$30,MATCH(INVOICES!$B$103,INPUTS!$D$21:$D$30,0))</f>
        <v>#N/A</v>
      </c>
      <c r="D108" s="196" t="e">
        <f>INDEX(INPUTS!$E$21:$E$30,MATCH(INVOICES!$B$103,INPUTS!$D$21:$D$30,0))</f>
        <v>#N/A</v>
      </c>
      <c r="H108" s="304"/>
      <c r="I108" s="305">
        <f t="shared" si="35"/>
        <v>31</v>
      </c>
      <c r="J108" s="306"/>
      <c r="K108" s="307"/>
      <c r="L108" s="308">
        <f t="shared" si="36"/>
        <v>0</v>
      </c>
      <c r="M108" s="308">
        <f t="shared" si="37"/>
        <v>0</v>
      </c>
      <c r="N108" s="309"/>
      <c r="O108" s="310"/>
      <c r="P108" s="309"/>
    </row>
    <row r="109" spans="2:16" s="196" customFormat="1" ht="19" outlineLevel="1" x14ac:dyDescent="0.65">
      <c r="B109" s="303" t="str">
        <f t="shared" si="34"/>
        <v>031</v>
      </c>
      <c r="C109" s="196" t="e">
        <f>INDEX(INPUTS!$H$21:$H$30,MATCH(INVOICES!$B$103,INPUTS!$D$21:$D$30,0))</f>
        <v>#N/A</v>
      </c>
      <c r="D109" s="196" t="e">
        <f>INDEX(INPUTS!$E$21:$E$30,MATCH(INVOICES!$B$103,INPUTS!$D$21:$D$30,0))</f>
        <v>#N/A</v>
      </c>
      <c r="H109" s="304"/>
      <c r="I109" s="305">
        <f t="shared" si="35"/>
        <v>31</v>
      </c>
      <c r="J109" s="306"/>
      <c r="K109" s="307"/>
      <c r="L109" s="308">
        <f t="shared" si="36"/>
        <v>0</v>
      </c>
      <c r="M109" s="308">
        <f t="shared" si="37"/>
        <v>0</v>
      </c>
      <c r="N109" s="309"/>
      <c r="O109" s="310"/>
      <c r="P109" s="309"/>
    </row>
    <row r="110" spans="2:16" s="196" customFormat="1" ht="19" outlineLevel="1" x14ac:dyDescent="0.65">
      <c r="B110" s="303" t="str">
        <f t="shared" si="34"/>
        <v>031</v>
      </c>
      <c r="C110" s="196" t="e">
        <f>INDEX(INPUTS!$H$21:$H$30,MATCH(INVOICES!$B$103,INPUTS!$D$21:$D$30,0))</f>
        <v>#N/A</v>
      </c>
      <c r="D110" s="196" t="e">
        <f>INDEX(INPUTS!$E$21:$E$30,MATCH(INVOICES!$B$103,INPUTS!$D$21:$D$30,0))</f>
        <v>#N/A</v>
      </c>
      <c r="H110" s="304"/>
      <c r="I110" s="305">
        <f t="shared" si="35"/>
        <v>31</v>
      </c>
      <c r="J110" s="306"/>
      <c r="K110" s="307"/>
      <c r="L110" s="308">
        <f t="shared" si="36"/>
        <v>0</v>
      </c>
      <c r="M110" s="308">
        <f t="shared" si="37"/>
        <v>0</v>
      </c>
      <c r="N110" s="309"/>
      <c r="O110" s="310"/>
      <c r="P110" s="309"/>
    </row>
    <row r="111" spans="2:16" s="196" customFormat="1" ht="19" outlineLevel="1" x14ac:dyDescent="0.65">
      <c r="B111" s="303" t="str">
        <f t="shared" si="34"/>
        <v>031</v>
      </c>
      <c r="C111" s="196" t="e">
        <f>INDEX(INPUTS!$H$21:$H$30,MATCH(INVOICES!$B$103,INPUTS!$D$21:$D$30,0))</f>
        <v>#N/A</v>
      </c>
      <c r="D111" s="196" t="e">
        <f>INDEX(INPUTS!$E$21:$E$30,MATCH(INVOICES!$B$103,INPUTS!$D$21:$D$30,0))</f>
        <v>#N/A</v>
      </c>
      <c r="H111" s="304"/>
      <c r="I111" s="305">
        <f t="shared" si="35"/>
        <v>31</v>
      </c>
      <c r="J111" s="306"/>
      <c r="K111" s="307"/>
      <c r="L111" s="308">
        <f t="shared" si="36"/>
        <v>0</v>
      </c>
      <c r="M111" s="308">
        <f t="shared" si="37"/>
        <v>0</v>
      </c>
      <c r="N111" s="309"/>
      <c r="O111" s="310"/>
      <c r="P111" s="309"/>
    </row>
    <row r="112" spans="2:16" s="196" customFormat="1" ht="19" outlineLevel="1" x14ac:dyDescent="0.65">
      <c r="B112" s="303" t="str">
        <f t="shared" si="34"/>
        <v>031</v>
      </c>
      <c r="C112" s="196" t="e">
        <f>INDEX(INPUTS!$H$21:$H$30,MATCH(INVOICES!$B$103,INPUTS!$D$21:$D$30,0))</f>
        <v>#N/A</v>
      </c>
      <c r="D112" s="196" t="e">
        <f>INDEX(INPUTS!$E$21:$E$30,MATCH(INVOICES!$B$103,INPUTS!$D$21:$D$30,0))</f>
        <v>#N/A</v>
      </c>
      <c r="H112" s="304"/>
      <c r="I112" s="305">
        <f t="shared" si="35"/>
        <v>31</v>
      </c>
      <c r="J112" s="306"/>
      <c r="K112" s="307"/>
      <c r="L112" s="308">
        <f t="shared" si="36"/>
        <v>0</v>
      </c>
      <c r="M112" s="308">
        <f t="shared" si="37"/>
        <v>0</v>
      </c>
      <c r="N112" s="309"/>
      <c r="O112" s="310"/>
      <c r="P112" s="309"/>
    </row>
    <row r="113" spans="2:16" s="196" customFormat="1" ht="19" outlineLevel="1" x14ac:dyDescent="0.65">
      <c r="B113" s="303" t="str">
        <f t="shared" si="34"/>
        <v>031</v>
      </c>
      <c r="C113" s="196" t="e">
        <f>INDEX(INPUTS!$H$21:$H$30,MATCH(INVOICES!$B$103,INPUTS!$D$21:$D$30,0))</f>
        <v>#N/A</v>
      </c>
      <c r="D113" s="196" t="e">
        <f>INDEX(INPUTS!$E$21:$E$30,MATCH(INVOICES!$B$103,INPUTS!$D$21:$D$30,0))</f>
        <v>#N/A</v>
      </c>
      <c r="H113" s="304"/>
      <c r="I113" s="305">
        <f t="shared" si="35"/>
        <v>31</v>
      </c>
      <c r="J113" s="306"/>
      <c r="K113" s="307"/>
      <c r="L113" s="308">
        <f t="shared" si="36"/>
        <v>0</v>
      </c>
      <c r="M113" s="308">
        <f t="shared" si="37"/>
        <v>0</v>
      </c>
      <c r="N113" s="309"/>
      <c r="O113" s="310"/>
      <c r="P113" s="309"/>
    </row>
    <row r="114" spans="2:16" s="196" customFormat="1" ht="19" outlineLevel="1" x14ac:dyDescent="0.65">
      <c r="B114" s="303" t="str">
        <f t="shared" si="34"/>
        <v>031</v>
      </c>
      <c r="C114" s="196" t="e">
        <f>INDEX(INPUTS!$H$21:$H$30,MATCH(INVOICES!$B$103,INPUTS!$D$21:$D$30,0))</f>
        <v>#N/A</v>
      </c>
      <c r="D114" s="196" t="e">
        <f>INDEX(INPUTS!$E$21:$E$30,MATCH(INVOICES!$B$103,INPUTS!$D$21:$D$30,0))</f>
        <v>#N/A</v>
      </c>
      <c r="H114" s="304"/>
      <c r="I114" s="305">
        <f t="shared" si="35"/>
        <v>31</v>
      </c>
      <c r="J114" s="306"/>
      <c r="K114" s="307"/>
      <c r="L114" s="308">
        <f t="shared" si="36"/>
        <v>0</v>
      </c>
      <c r="M114" s="308">
        <f t="shared" si="37"/>
        <v>0</v>
      </c>
      <c r="N114" s="309"/>
      <c r="O114" s="310"/>
      <c r="P114" s="309"/>
    </row>
    <row r="115" spans="2:16" s="196" customFormat="1" ht="19" outlineLevel="1" x14ac:dyDescent="0.65">
      <c r="B115" s="303" t="str">
        <f t="shared" si="34"/>
        <v>031</v>
      </c>
      <c r="C115" s="196" t="e">
        <f>INDEX(INPUTS!$H$21:$H$30,MATCH(INVOICES!$B$103,INPUTS!$D$21:$D$30,0))</f>
        <v>#N/A</v>
      </c>
      <c r="D115" s="196" t="e">
        <f>INDEX(INPUTS!$E$21:$E$30,MATCH(INVOICES!$B$103,INPUTS!$D$21:$D$30,0))</f>
        <v>#N/A</v>
      </c>
      <c r="H115" s="304"/>
      <c r="I115" s="305">
        <f t="shared" si="35"/>
        <v>31</v>
      </c>
      <c r="J115" s="306"/>
      <c r="K115" s="307"/>
      <c r="L115" s="308">
        <f t="shared" si="36"/>
        <v>0</v>
      </c>
      <c r="M115" s="308">
        <f t="shared" si="37"/>
        <v>0</v>
      </c>
      <c r="N115" s="309"/>
      <c r="O115" s="310"/>
      <c r="P115" s="309"/>
    </row>
    <row r="116" spans="2:16" s="196" customFormat="1" ht="19" outlineLevel="1" x14ac:dyDescent="0.65">
      <c r="B116" s="303" t="str">
        <f t="shared" si="34"/>
        <v>031</v>
      </c>
      <c r="C116" s="196" t="e">
        <f>INDEX(INPUTS!$H$21:$H$30,MATCH(INVOICES!$B$103,INPUTS!$D$21:$D$30,0))</f>
        <v>#N/A</v>
      </c>
      <c r="D116" s="196" t="e">
        <f>INDEX(INPUTS!$E$21:$E$30,MATCH(INVOICES!$B$103,INPUTS!$D$21:$D$30,0))</f>
        <v>#N/A</v>
      </c>
      <c r="H116" s="304"/>
      <c r="I116" s="305">
        <f t="shared" si="35"/>
        <v>31</v>
      </c>
      <c r="J116" s="306"/>
      <c r="K116" s="307"/>
      <c r="L116" s="308">
        <f t="shared" si="36"/>
        <v>0</v>
      </c>
      <c r="M116" s="308">
        <f t="shared" si="37"/>
        <v>0</v>
      </c>
      <c r="N116" s="309"/>
      <c r="O116" s="310"/>
      <c r="P116" s="309"/>
    </row>
    <row r="117" spans="2:16" s="196" customFormat="1" ht="19" outlineLevel="1" x14ac:dyDescent="0.65">
      <c r="B117" s="303" t="str">
        <f t="shared" si="34"/>
        <v>031</v>
      </c>
      <c r="C117" s="196" t="e">
        <f>INDEX(INPUTS!$H$21:$H$30,MATCH(INVOICES!$B$103,INPUTS!$D$21:$D$30,0))</f>
        <v>#N/A</v>
      </c>
      <c r="D117" s="196" t="e">
        <f>INDEX(INPUTS!$E$21:$E$30,MATCH(INVOICES!$B$103,INPUTS!$D$21:$D$30,0))</f>
        <v>#N/A</v>
      </c>
      <c r="H117" s="304"/>
      <c r="I117" s="305">
        <f t="shared" si="35"/>
        <v>31</v>
      </c>
      <c r="J117" s="306"/>
      <c r="K117" s="307"/>
      <c r="L117" s="308">
        <f t="shared" si="36"/>
        <v>0</v>
      </c>
      <c r="M117" s="308">
        <f t="shared" si="37"/>
        <v>0</v>
      </c>
      <c r="N117" s="309"/>
      <c r="O117" s="310"/>
      <c r="P117" s="309"/>
    </row>
    <row r="118" spans="2:16" s="196" customFormat="1" ht="19" outlineLevel="1" x14ac:dyDescent="0.65">
      <c r="B118" s="303" t="str">
        <f t="shared" si="34"/>
        <v>031</v>
      </c>
      <c r="C118" s="196" t="e">
        <f>INDEX(INPUTS!$H$21:$H$30,MATCH(INVOICES!$B$103,INPUTS!$D$21:$D$30,0))</f>
        <v>#N/A</v>
      </c>
      <c r="D118" s="196" t="e">
        <f>INDEX(INPUTS!$E$21:$E$30,MATCH(INVOICES!$B$103,INPUTS!$D$21:$D$30,0))</f>
        <v>#N/A</v>
      </c>
      <c r="H118" s="304"/>
      <c r="I118" s="305">
        <f t="shared" si="35"/>
        <v>31</v>
      </c>
      <c r="J118" s="306"/>
      <c r="K118" s="307"/>
      <c r="L118" s="308">
        <f t="shared" si="36"/>
        <v>0</v>
      </c>
      <c r="M118" s="308">
        <f t="shared" si="37"/>
        <v>0</v>
      </c>
      <c r="N118" s="309"/>
      <c r="O118" s="310"/>
      <c r="P118" s="309"/>
    </row>
    <row r="119" spans="2:16" s="196" customFormat="1" ht="19" outlineLevel="1" collapsed="1" x14ac:dyDescent="0.65">
      <c r="B119" s="303" t="str">
        <f t="shared" si="34"/>
        <v>031</v>
      </c>
      <c r="C119" s="196" t="e">
        <f>INDEX(INPUTS!$H$21:$H$30,MATCH(INVOICES!$B$103,INPUTS!$D$21:$D$30,0))</f>
        <v>#N/A</v>
      </c>
      <c r="D119" s="196" t="e">
        <f>INDEX(INPUTS!$E$21:$E$30,MATCH(INVOICES!$B$103,INPUTS!$D$21:$D$30,0))</f>
        <v>#N/A</v>
      </c>
      <c r="H119" s="304"/>
      <c r="I119" s="305">
        <f t="shared" si="35"/>
        <v>31</v>
      </c>
      <c r="J119" s="306"/>
      <c r="K119" s="307"/>
      <c r="L119" s="308">
        <f t="shared" si="36"/>
        <v>0</v>
      </c>
      <c r="M119" s="308">
        <f t="shared" si="37"/>
        <v>0</v>
      </c>
      <c r="N119" s="309"/>
      <c r="O119" s="310"/>
      <c r="P119" s="309"/>
    </row>
    <row r="120" spans="2:16" ht="20.5" thickBot="1" x14ac:dyDescent="0.7">
      <c r="B120" s="311" t="s">
        <v>151</v>
      </c>
      <c r="C120" s="312"/>
      <c r="D120" s="313"/>
      <c r="E120" s="313"/>
      <c r="F120" s="313"/>
      <c r="G120" s="313"/>
      <c r="H120" s="314"/>
      <c r="I120" s="314"/>
      <c r="J120" s="315"/>
      <c r="K120" s="316">
        <f>SUM(K104:K117)</f>
        <v>0</v>
      </c>
      <c r="L120" s="316">
        <f>SUM(L104:L117)</f>
        <v>0</v>
      </c>
      <c r="M120" s="316">
        <f>SUM(M104:M117)</f>
        <v>0</v>
      </c>
      <c r="N120" s="317"/>
      <c r="O120" s="314"/>
      <c r="P120" s="317"/>
    </row>
    <row r="121" spans="2:16" ht="20.5" thickTop="1" x14ac:dyDescent="0.65">
      <c r="I121" s="194"/>
    </row>
    <row r="122" spans="2:16" s="196" customFormat="1" x14ac:dyDescent="0.65">
      <c r="B122" s="300">
        <f>+INPUTS!D27</f>
        <v>0</v>
      </c>
      <c r="C122" s="194"/>
      <c r="D122" s="194"/>
      <c r="E122" s="194"/>
      <c r="F122" s="194"/>
      <c r="G122" s="194"/>
      <c r="H122" s="319"/>
      <c r="I122" s="319" t="s">
        <v>147</v>
      </c>
      <c r="J122" s="319"/>
      <c r="K122" s="319"/>
      <c r="L122" s="319" t="s">
        <v>113</v>
      </c>
      <c r="M122" s="319" t="s">
        <v>126</v>
      </c>
      <c r="N122" s="319"/>
      <c r="O122" s="319"/>
      <c r="P122" s="319"/>
    </row>
    <row r="123" spans="2:16" s="196" customFormat="1" ht="19" outlineLevel="1" x14ac:dyDescent="0.65">
      <c r="B123" s="303" t="str">
        <f>B$122&amp;I123</f>
        <v>031</v>
      </c>
      <c r="C123" s="196" t="e">
        <f>INDEX(INPUTS!$H$21:$H$30,MATCH(INVOICES!$B$122,INPUTS!$D$21:$D$30,0))</f>
        <v>#N/A</v>
      </c>
      <c r="D123" s="196" t="e">
        <f>INDEX(INPUTS!$E$21:$E$30,MATCH(INVOICES!$B$122,INPUTS!$D$21:$D$30,0))</f>
        <v>#N/A</v>
      </c>
      <c r="H123" s="304"/>
      <c r="I123" s="305">
        <f>EOMONTH(J123,0)</f>
        <v>31</v>
      </c>
      <c r="J123" s="306"/>
      <c r="K123" s="307"/>
      <c r="L123" s="308">
        <f>+K123*0.1</f>
        <v>0</v>
      </c>
      <c r="M123" s="308">
        <f>+K123+L123</f>
        <v>0</v>
      </c>
      <c r="N123" s="309"/>
      <c r="O123" s="310"/>
      <c r="P123" s="309"/>
    </row>
    <row r="124" spans="2:16" s="196" customFormat="1" ht="19" outlineLevel="1" x14ac:dyDescent="0.65">
      <c r="B124" s="303" t="str">
        <f t="shared" ref="B124:B125" si="38">B$122&amp;I124</f>
        <v>031</v>
      </c>
      <c r="C124" s="196" t="e">
        <f>INDEX(INPUTS!$H$21:$H$30,MATCH(INVOICES!$B$122,INPUTS!$D$21:$D$30,0))</f>
        <v>#N/A</v>
      </c>
      <c r="D124" s="196" t="e">
        <f>INDEX(INPUTS!$E$21:$E$30,MATCH(INVOICES!$B$122,INPUTS!$D$21:$D$30,0))</f>
        <v>#N/A</v>
      </c>
      <c r="H124" s="304"/>
      <c r="I124" s="305">
        <f t="shared" ref="I124:I138" si="39">EOMONTH(J124,0)</f>
        <v>31</v>
      </c>
      <c r="J124" s="306"/>
      <c r="K124" s="307"/>
      <c r="L124" s="308">
        <f t="shared" ref="L124:L138" si="40">+K124*0.1</f>
        <v>0</v>
      </c>
      <c r="M124" s="308">
        <f t="shared" ref="M124:M138" si="41">+K124+L124</f>
        <v>0</v>
      </c>
      <c r="N124" s="309"/>
      <c r="O124" s="310"/>
      <c r="P124" s="309"/>
    </row>
    <row r="125" spans="2:16" s="196" customFormat="1" ht="19" outlineLevel="1" x14ac:dyDescent="0.65">
      <c r="B125" s="303" t="str">
        <f t="shared" si="38"/>
        <v>031</v>
      </c>
      <c r="C125" s="196" t="e">
        <f>INDEX(INPUTS!$H$21:$H$30,MATCH(INVOICES!$B$122,INPUTS!$D$21:$D$30,0))</f>
        <v>#N/A</v>
      </c>
      <c r="D125" s="196" t="e">
        <f>INDEX(INPUTS!$E$21:$E$30,MATCH(INVOICES!$B$122,INPUTS!$D$21:$D$30,0))</f>
        <v>#N/A</v>
      </c>
      <c r="H125" s="304"/>
      <c r="I125" s="305">
        <f t="shared" si="39"/>
        <v>31</v>
      </c>
      <c r="J125" s="306"/>
      <c r="K125" s="307"/>
      <c r="L125" s="308">
        <f>+K125*0.1</f>
        <v>0</v>
      </c>
      <c r="M125" s="308">
        <f>+K125+L125</f>
        <v>0</v>
      </c>
      <c r="N125" s="309"/>
      <c r="O125" s="310"/>
      <c r="P125" s="309"/>
    </row>
    <row r="126" spans="2:16" s="196" customFormat="1" ht="19" outlineLevel="1" x14ac:dyDescent="0.65">
      <c r="B126" s="303" t="str">
        <f t="shared" ref="B126:B138" si="42">B$122&amp;I126</f>
        <v>031</v>
      </c>
      <c r="C126" s="196" t="e">
        <f>INDEX(INPUTS!$H$21:$H$30,MATCH(INVOICES!$B$122,INPUTS!$D$21:$D$30,0))</f>
        <v>#N/A</v>
      </c>
      <c r="D126" s="196" t="e">
        <f>INDEX(INPUTS!$E$21:$E$30,MATCH(INVOICES!$B$122,INPUTS!$D$21:$D$30,0))</f>
        <v>#N/A</v>
      </c>
      <c r="H126" s="304"/>
      <c r="I126" s="305">
        <f t="shared" si="39"/>
        <v>31</v>
      </c>
      <c r="J126" s="306"/>
      <c r="K126" s="307"/>
      <c r="L126" s="308">
        <f t="shared" si="40"/>
        <v>0</v>
      </c>
      <c r="M126" s="308">
        <f t="shared" si="41"/>
        <v>0</v>
      </c>
      <c r="N126" s="309"/>
      <c r="O126" s="310"/>
      <c r="P126" s="309"/>
    </row>
    <row r="127" spans="2:16" s="196" customFormat="1" ht="19" outlineLevel="1" x14ac:dyDescent="0.65">
      <c r="B127" s="303" t="str">
        <f t="shared" si="42"/>
        <v>031</v>
      </c>
      <c r="C127" s="196" t="e">
        <f>INDEX(INPUTS!$H$21:$H$30,MATCH(INVOICES!$B$122,INPUTS!$D$21:$D$30,0))</f>
        <v>#N/A</v>
      </c>
      <c r="D127" s="196" t="e">
        <f>INDEX(INPUTS!$E$21:$E$30,MATCH(INVOICES!$B$122,INPUTS!$D$21:$D$30,0))</f>
        <v>#N/A</v>
      </c>
      <c r="H127" s="304"/>
      <c r="I127" s="305">
        <f t="shared" si="39"/>
        <v>31</v>
      </c>
      <c r="J127" s="306"/>
      <c r="K127" s="307"/>
      <c r="L127" s="308">
        <f t="shared" si="40"/>
        <v>0</v>
      </c>
      <c r="M127" s="308">
        <f t="shared" si="41"/>
        <v>0</v>
      </c>
      <c r="N127" s="309"/>
      <c r="O127" s="310"/>
      <c r="P127" s="309"/>
    </row>
    <row r="128" spans="2:16" s="196" customFormat="1" ht="19" outlineLevel="1" x14ac:dyDescent="0.65">
      <c r="B128" s="303" t="str">
        <f t="shared" si="42"/>
        <v>031</v>
      </c>
      <c r="C128" s="196" t="e">
        <f>INDEX(INPUTS!$H$21:$H$30,MATCH(INVOICES!$B$122,INPUTS!$D$21:$D$30,0))</f>
        <v>#N/A</v>
      </c>
      <c r="D128" s="196" t="e">
        <f>INDEX(INPUTS!$E$21:$E$30,MATCH(INVOICES!$B$122,INPUTS!$D$21:$D$30,0))</f>
        <v>#N/A</v>
      </c>
      <c r="H128" s="304"/>
      <c r="I128" s="305">
        <f t="shared" si="39"/>
        <v>31</v>
      </c>
      <c r="J128" s="306"/>
      <c r="K128" s="307"/>
      <c r="L128" s="308">
        <f t="shared" si="40"/>
        <v>0</v>
      </c>
      <c r="M128" s="308">
        <f t="shared" si="41"/>
        <v>0</v>
      </c>
      <c r="N128" s="309"/>
      <c r="O128" s="310"/>
      <c r="P128" s="309"/>
    </row>
    <row r="129" spans="2:16" s="196" customFormat="1" ht="19" outlineLevel="1" x14ac:dyDescent="0.65">
      <c r="B129" s="303" t="str">
        <f t="shared" si="42"/>
        <v>031</v>
      </c>
      <c r="C129" s="196" t="e">
        <f>INDEX(INPUTS!$H$21:$H$30,MATCH(INVOICES!$B$122,INPUTS!$D$21:$D$30,0))</f>
        <v>#N/A</v>
      </c>
      <c r="D129" s="196" t="e">
        <f>INDEX(INPUTS!$E$21:$E$30,MATCH(INVOICES!$B$122,INPUTS!$D$21:$D$30,0))</f>
        <v>#N/A</v>
      </c>
      <c r="H129" s="304"/>
      <c r="I129" s="305">
        <f t="shared" si="39"/>
        <v>31</v>
      </c>
      <c r="J129" s="306"/>
      <c r="K129" s="307"/>
      <c r="L129" s="308">
        <f t="shared" si="40"/>
        <v>0</v>
      </c>
      <c r="M129" s="308">
        <f t="shared" si="41"/>
        <v>0</v>
      </c>
      <c r="N129" s="309"/>
      <c r="O129" s="310"/>
      <c r="P129" s="309"/>
    </row>
    <row r="130" spans="2:16" s="196" customFormat="1" ht="19" outlineLevel="1" x14ac:dyDescent="0.65">
      <c r="B130" s="303" t="str">
        <f t="shared" si="42"/>
        <v>031</v>
      </c>
      <c r="C130" s="196" t="e">
        <f>INDEX(INPUTS!$H$21:$H$30,MATCH(INVOICES!$B$122,INPUTS!$D$21:$D$30,0))</f>
        <v>#N/A</v>
      </c>
      <c r="D130" s="196" t="e">
        <f>INDEX(INPUTS!$E$21:$E$30,MATCH(INVOICES!$B$122,INPUTS!$D$21:$D$30,0))</f>
        <v>#N/A</v>
      </c>
      <c r="H130" s="304"/>
      <c r="I130" s="305">
        <f t="shared" si="39"/>
        <v>31</v>
      </c>
      <c r="J130" s="306"/>
      <c r="K130" s="307"/>
      <c r="L130" s="308">
        <f t="shared" si="40"/>
        <v>0</v>
      </c>
      <c r="M130" s="308">
        <f t="shared" si="41"/>
        <v>0</v>
      </c>
      <c r="N130" s="309"/>
      <c r="O130" s="310"/>
      <c r="P130" s="309"/>
    </row>
    <row r="131" spans="2:16" s="196" customFormat="1" ht="19" outlineLevel="1" x14ac:dyDescent="0.65">
      <c r="B131" s="303" t="str">
        <f t="shared" si="42"/>
        <v>031</v>
      </c>
      <c r="C131" s="196" t="e">
        <f>INDEX(INPUTS!$H$21:$H$30,MATCH(INVOICES!$B$122,INPUTS!$D$21:$D$30,0))</f>
        <v>#N/A</v>
      </c>
      <c r="D131" s="196" t="e">
        <f>INDEX(INPUTS!$E$21:$E$30,MATCH(INVOICES!$B$122,INPUTS!$D$21:$D$30,0))</f>
        <v>#N/A</v>
      </c>
      <c r="H131" s="304"/>
      <c r="I131" s="305">
        <f t="shared" si="39"/>
        <v>31</v>
      </c>
      <c r="J131" s="306"/>
      <c r="K131" s="307"/>
      <c r="L131" s="308">
        <f t="shared" si="40"/>
        <v>0</v>
      </c>
      <c r="M131" s="308">
        <f t="shared" si="41"/>
        <v>0</v>
      </c>
      <c r="N131" s="309"/>
      <c r="O131" s="310"/>
      <c r="P131" s="309"/>
    </row>
    <row r="132" spans="2:16" s="196" customFormat="1" ht="19" outlineLevel="1" x14ac:dyDescent="0.65">
      <c r="B132" s="303" t="str">
        <f t="shared" si="42"/>
        <v>031</v>
      </c>
      <c r="C132" s="196" t="e">
        <f>INDEX(INPUTS!$H$21:$H$30,MATCH(INVOICES!$B$122,INPUTS!$D$21:$D$30,0))</f>
        <v>#N/A</v>
      </c>
      <c r="D132" s="196" t="e">
        <f>INDEX(INPUTS!$E$21:$E$30,MATCH(INVOICES!$B$122,INPUTS!$D$21:$D$30,0))</f>
        <v>#N/A</v>
      </c>
      <c r="H132" s="304"/>
      <c r="I132" s="305">
        <f t="shared" si="39"/>
        <v>31</v>
      </c>
      <c r="J132" s="306"/>
      <c r="K132" s="307"/>
      <c r="L132" s="308">
        <f t="shared" si="40"/>
        <v>0</v>
      </c>
      <c r="M132" s="308">
        <f t="shared" si="41"/>
        <v>0</v>
      </c>
      <c r="N132" s="309"/>
      <c r="O132" s="310"/>
      <c r="P132" s="309"/>
    </row>
    <row r="133" spans="2:16" s="196" customFormat="1" ht="19" outlineLevel="1" x14ac:dyDescent="0.65">
      <c r="B133" s="303" t="str">
        <f t="shared" si="42"/>
        <v>031</v>
      </c>
      <c r="C133" s="196" t="e">
        <f>INDEX(INPUTS!$H$21:$H$30,MATCH(INVOICES!$B$122,INPUTS!$D$21:$D$30,0))</f>
        <v>#N/A</v>
      </c>
      <c r="D133" s="196" t="e">
        <f>INDEX(INPUTS!$E$21:$E$30,MATCH(INVOICES!$B$122,INPUTS!$D$21:$D$30,0))</f>
        <v>#N/A</v>
      </c>
      <c r="H133" s="304"/>
      <c r="I133" s="305">
        <f t="shared" si="39"/>
        <v>31</v>
      </c>
      <c r="J133" s="306"/>
      <c r="K133" s="307"/>
      <c r="L133" s="308">
        <f t="shared" si="40"/>
        <v>0</v>
      </c>
      <c r="M133" s="308">
        <f t="shared" si="41"/>
        <v>0</v>
      </c>
      <c r="N133" s="309"/>
      <c r="O133" s="310"/>
      <c r="P133" s="309"/>
    </row>
    <row r="134" spans="2:16" s="196" customFormat="1" ht="19" outlineLevel="1" x14ac:dyDescent="0.65">
      <c r="B134" s="303" t="str">
        <f t="shared" si="42"/>
        <v>031</v>
      </c>
      <c r="C134" s="196" t="e">
        <f>INDEX(INPUTS!$H$21:$H$30,MATCH(INVOICES!$B$122,INPUTS!$D$21:$D$30,0))</f>
        <v>#N/A</v>
      </c>
      <c r="D134" s="196" t="e">
        <f>INDEX(INPUTS!$E$21:$E$30,MATCH(INVOICES!$B$122,INPUTS!$D$21:$D$30,0))</f>
        <v>#N/A</v>
      </c>
      <c r="H134" s="304"/>
      <c r="I134" s="305">
        <f t="shared" si="39"/>
        <v>31</v>
      </c>
      <c r="J134" s="306"/>
      <c r="K134" s="307"/>
      <c r="L134" s="308">
        <f t="shared" si="40"/>
        <v>0</v>
      </c>
      <c r="M134" s="308">
        <f t="shared" si="41"/>
        <v>0</v>
      </c>
      <c r="N134" s="309"/>
      <c r="O134" s="310"/>
      <c r="P134" s="309"/>
    </row>
    <row r="135" spans="2:16" s="196" customFormat="1" ht="19" outlineLevel="1" x14ac:dyDescent="0.65">
      <c r="B135" s="303" t="str">
        <f t="shared" si="42"/>
        <v>031</v>
      </c>
      <c r="C135" s="196" t="e">
        <f>INDEX(INPUTS!$H$21:$H$30,MATCH(INVOICES!$B$122,INPUTS!$D$21:$D$30,0))</f>
        <v>#N/A</v>
      </c>
      <c r="D135" s="196" t="e">
        <f>INDEX(INPUTS!$E$21:$E$30,MATCH(INVOICES!$B$122,INPUTS!$D$21:$D$30,0))</f>
        <v>#N/A</v>
      </c>
      <c r="H135" s="304"/>
      <c r="I135" s="305">
        <f t="shared" si="39"/>
        <v>31</v>
      </c>
      <c r="J135" s="306"/>
      <c r="K135" s="307"/>
      <c r="L135" s="308">
        <f t="shared" si="40"/>
        <v>0</v>
      </c>
      <c r="M135" s="308">
        <f t="shared" si="41"/>
        <v>0</v>
      </c>
      <c r="N135" s="309"/>
      <c r="O135" s="310"/>
      <c r="P135" s="309"/>
    </row>
    <row r="136" spans="2:16" s="196" customFormat="1" ht="19" outlineLevel="1" x14ac:dyDescent="0.65">
      <c r="B136" s="303" t="str">
        <f t="shared" si="42"/>
        <v>031</v>
      </c>
      <c r="C136" s="196" t="e">
        <f>INDEX(INPUTS!$H$21:$H$30,MATCH(INVOICES!$B$122,INPUTS!$D$21:$D$30,0))</f>
        <v>#N/A</v>
      </c>
      <c r="D136" s="196" t="e">
        <f>INDEX(INPUTS!$E$21:$E$30,MATCH(INVOICES!$B$122,INPUTS!$D$21:$D$30,0))</f>
        <v>#N/A</v>
      </c>
      <c r="H136" s="304"/>
      <c r="I136" s="305">
        <f t="shared" si="39"/>
        <v>31</v>
      </c>
      <c r="J136" s="306"/>
      <c r="K136" s="307"/>
      <c r="L136" s="308">
        <f t="shared" si="40"/>
        <v>0</v>
      </c>
      <c r="M136" s="308">
        <f t="shared" si="41"/>
        <v>0</v>
      </c>
      <c r="N136" s="309"/>
      <c r="O136" s="310"/>
      <c r="P136" s="309"/>
    </row>
    <row r="137" spans="2:16" s="196" customFormat="1" ht="19" outlineLevel="1" x14ac:dyDescent="0.65">
      <c r="B137" s="303" t="str">
        <f t="shared" si="42"/>
        <v>031</v>
      </c>
      <c r="C137" s="196" t="e">
        <f>INDEX(INPUTS!$H$21:$H$30,MATCH(INVOICES!$B$122,INPUTS!$D$21:$D$30,0))</f>
        <v>#N/A</v>
      </c>
      <c r="D137" s="196" t="e">
        <f>INDEX(INPUTS!$E$21:$E$30,MATCH(INVOICES!$B$122,INPUTS!$D$21:$D$30,0))</f>
        <v>#N/A</v>
      </c>
      <c r="H137" s="304"/>
      <c r="I137" s="305">
        <f t="shared" si="39"/>
        <v>31</v>
      </c>
      <c r="J137" s="306"/>
      <c r="K137" s="307"/>
      <c r="L137" s="308">
        <f t="shared" si="40"/>
        <v>0</v>
      </c>
      <c r="M137" s="308">
        <f t="shared" si="41"/>
        <v>0</v>
      </c>
      <c r="N137" s="309"/>
      <c r="O137" s="310"/>
      <c r="P137" s="309"/>
    </row>
    <row r="138" spans="2:16" s="196" customFormat="1" ht="19" outlineLevel="1" collapsed="1" x14ac:dyDescent="0.65">
      <c r="B138" s="303" t="str">
        <f t="shared" si="42"/>
        <v>031</v>
      </c>
      <c r="C138" s="196" t="e">
        <f>INDEX(INPUTS!$H$21:$H$30,MATCH(INVOICES!$B$122,INPUTS!$D$21:$D$30,0))</f>
        <v>#N/A</v>
      </c>
      <c r="D138" s="196" t="e">
        <f>INDEX(INPUTS!$E$21:$E$30,MATCH(INVOICES!$B$122,INPUTS!$D$21:$D$30,0))</f>
        <v>#N/A</v>
      </c>
      <c r="H138" s="304"/>
      <c r="I138" s="305">
        <f t="shared" si="39"/>
        <v>31</v>
      </c>
      <c r="J138" s="306"/>
      <c r="K138" s="307"/>
      <c r="L138" s="308">
        <f t="shared" si="40"/>
        <v>0</v>
      </c>
      <c r="M138" s="308">
        <f t="shared" si="41"/>
        <v>0</v>
      </c>
      <c r="N138" s="309"/>
      <c r="O138" s="310"/>
      <c r="P138" s="309"/>
    </row>
    <row r="139" spans="2:16" ht="20.5" thickBot="1" x14ac:dyDescent="0.7">
      <c r="B139" s="311" t="s">
        <v>151</v>
      </c>
      <c r="C139" s="312"/>
      <c r="D139" s="313"/>
      <c r="E139" s="313"/>
      <c r="F139" s="313"/>
      <c r="G139" s="313"/>
      <c r="H139" s="314"/>
      <c r="I139" s="314"/>
      <c r="J139" s="315"/>
      <c r="K139" s="316">
        <f>SUM(K123:K136)</f>
        <v>0</v>
      </c>
      <c r="L139" s="316">
        <f>SUM(L123:L136)</f>
        <v>0</v>
      </c>
      <c r="M139" s="316">
        <f>SUM(M123:M136)</f>
        <v>0</v>
      </c>
      <c r="N139" s="317"/>
      <c r="O139" s="314"/>
      <c r="P139" s="317"/>
    </row>
    <row r="140" spans="2:16" ht="20.5" thickTop="1" x14ac:dyDescent="0.65">
      <c r="I140" s="194"/>
    </row>
    <row r="141" spans="2:16" s="196" customFormat="1" x14ac:dyDescent="0.65">
      <c r="B141" s="300">
        <f>+INPUTS!D28</f>
        <v>0</v>
      </c>
      <c r="C141" s="194"/>
      <c r="D141" s="194"/>
      <c r="E141" s="194"/>
      <c r="F141" s="194"/>
      <c r="G141" s="194"/>
      <c r="H141" s="319"/>
      <c r="I141" s="319" t="s">
        <v>147</v>
      </c>
      <c r="J141" s="319"/>
      <c r="K141" s="319"/>
      <c r="L141" s="319" t="s">
        <v>113</v>
      </c>
      <c r="M141" s="319" t="s">
        <v>126</v>
      </c>
      <c r="N141" s="319"/>
      <c r="O141" s="319"/>
      <c r="P141" s="319"/>
    </row>
    <row r="142" spans="2:16" s="196" customFormat="1" ht="19" outlineLevel="1" x14ac:dyDescent="0.65">
      <c r="B142" s="303" t="str">
        <f>B$141&amp;I142</f>
        <v>031</v>
      </c>
      <c r="C142" s="196" t="e">
        <f>INDEX(INPUTS!$H$21:$H$30,MATCH(INVOICES!$B$141,INPUTS!$D$21:$D$30,0))</f>
        <v>#N/A</v>
      </c>
      <c r="D142" s="196" t="e">
        <f>INDEX(INPUTS!$E$21:$E$30,MATCH(INVOICES!$B$141,INPUTS!$D$21:$D$30,0))</f>
        <v>#N/A</v>
      </c>
      <c r="H142" s="304"/>
      <c r="I142" s="305">
        <f>EOMONTH(J142,0)</f>
        <v>31</v>
      </c>
      <c r="J142" s="306"/>
      <c r="K142" s="307"/>
      <c r="L142" s="308">
        <f>+K142*0.1</f>
        <v>0</v>
      </c>
      <c r="M142" s="308">
        <f>+K142+L142</f>
        <v>0</v>
      </c>
      <c r="N142" s="309"/>
      <c r="O142" s="310"/>
      <c r="P142" s="309"/>
    </row>
    <row r="143" spans="2:16" s="196" customFormat="1" ht="19" outlineLevel="1" x14ac:dyDescent="0.65">
      <c r="B143" s="303" t="str">
        <f t="shared" ref="B143:B157" si="43">B$141&amp;I143</f>
        <v>031</v>
      </c>
      <c r="C143" s="196" t="e">
        <f>INDEX(INPUTS!$H$21:$H$30,MATCH(INVOICES!$B$141,INPUTS!$D$21:$D$30,0))</f>
        <v>#N/A</v>
      </c>
      <c r="D143" s="196" t="e">
        <f>INDEX(INPUTS!$E$21:$E$30,MATCH(INVOICES!$B$141,INPUTS!$D$21:$D$30,0))</f>
        <v>#N/A</v>
      </c>
      <c r="H143" s="304"/>
      <c r="I143" s="305">
        <f t="shared" ref="I143:I157" si="44">EOMONTH(J143,0)</f>
        <v>31</v>
      </c>
      <c r="J143" s="306"/>
      <c r="K143" s="307"/>
      <c r="L143" s="308">
        <f t="shared" ref="L143:L157" si="45">+K143*0.1</f>
        <v>0</v>
      </c>
      <c r="M143" s="308">
        <f t="shared" ref="M143:M157" si="46">+K143+L143</f>
        <v>0</v>
      </c>
      <c r="N143" s="309"/>
      <c r="O143" s="310"/>
      <c r="P143" s="309"/>
    </row>
    <row r="144" spans="2:16" s="196" customFormat="1" ht="19" outlineLevel="1" x14ac:dyDescent="0.65">
      <c r="B144" s="303" t="str">
        <f t="shared" si="43"/>
        <v>031</v>
      </c>
      <c r="C144" s="196" t="e">
        <f>INDEX(INPUTS!$H$21:$H$30,MATCH(INVOICES!$B$141,INPUTS!$D$21:$D$30,0))</f>
        <v>#N/A</v>
      </c>
      <c r="D144" s="196" t="e">
        <f>INDEX(INPUTS!$E$21:$E$30,MATCH(INVOICES!$B$141,INPUTS!$D$21:$D$30,0))</f>
        <v>#N/A</v>
      </c>
      <c r="H144" s="304"/>
      <c r="I144" s="305">
        <f t="shared" si="44"/>
        <v>31</v>
      </c>
      <c r="J144" s="306"/>
      <c r="K144" s="307"/>
      <c r="L144" s="308">
        <f t="shared" si="45"/>
        <v>0</v>
      </c>
      <c r="M144" s="308">
        <f t="shared" si="46"/>
        <v>0</v>
      </c>
      <c r="N144" s="309"/>
      <c r="O144" s="310"/>
      <c r="P144" s="309"/>
    </row>
    <row r="145" spans="2:16" s="196" customFormat="1" ht="19" outlineLevel="1" x14ac:dyDescent="0.65">
      <c r="B145" s="303" t="str">
        <f t="shared" si="43"/>
        <v>031</v>
      </c>
      <c r="C145" s="196" t="e">
        <f>INDEX(INPUTS!$H$21:$H$30,MATCH(INVOICES!$B$141,INPUTS!$D$21:$D$30,0))</f>
        <v>#N/A</v>
      </c>
      <c r="D145" s="196" t="e">
        <f>INDEX(INPUTS!$E$21:$E$30,MATCH(INVOICES!$B$141,INPUTS!$D$21:$D$30,0))</f>
        <v>#N/A</v>
      </c>
      <c r="H145" s="304"/>
      <c r="I145" s="305">
        <f t="shared" si="44"/>
        <v>31</v>
      </c>
      <c r="J145" s="306"/>
      <c r="K145" s="307"/>
      <c r="L145" s="308">
        <f t="shared" si="45"/>
        <v>0</v>
      </c>
      <c r="M145" s="308">
        <f t="shared" si="46"/>
        <v>0</v>
      </c>
      <c r="N145" s="309"/>
      <c r="O145" s="310"/>
      <c r="P145" s="309"/>
    </row>
    <row r="146" spans="2:16" s="196" customFormat="1" ht="19" outlineLevel="1" x14ac:dyDescent="0.65">
      <c r="B146" s="303" t="str">
        <f t="shared" si="43"/>
        <v>031</v>
      </c>
      <c r="C146" s="196" t="e">
        <f>INDEX(INPUTS!$H$21:$H$30,MATCH(INVOICES!$B$141,INPUTS!$D$21:$D$30,0))</f>
        <v>#N/A</v>
      </c>
      <c r="D146" s="196" t="e">
        <f>INDEX(INPUTS!$E$21:$E$30,MATCH(INVOICES!$B$141,INPUTS!$D$21:$D$30,0))</f>
        <v>#N/A</v>
      </c>
      <c r="H146" s="304"/>
      <c r="I146" s="305">
        <f t="shared" si="44"/>
        <v>31</v>
      </c>
      <c r="J146" s="306"/>
      <c r="K146" s="307"/>
      <c r="L146" s="308">
        <f t="shared" si="45"/>
        <v>0</v>
      </c>
      <c r="M146" s="308">
        <f t="shared" si="46"/>
        <v>0</v>
      </c>
      <c r="N146" s="309"/>
      <c r="O146" s="310"/>
      <c r="P146" s="309"/>
    </row>
    <row r="147" spans="2:16" s="196" customFormat="1" ht="19" outlineLevel="1" x14ac:dyDescent="0.65">
      <c r="B147" s="303" t="str">
        <f t="shared" si="43"/>
        <v>031</v>
      </c>
      <c r="C147" s="196" t="e">
        <f>INDEX(INPUTS!$H$21:$H$30,MATCH(INVOICES!$B$141,INPUTS!$D$21:$D$30,0))</f>
        <v>#N/A</v>
      </c>
      <c r="D147" s="196" t="e">
        <f>INDEX(INPUTS!$E$21:$E$30,MATCH(INVOICES!$B$141,INPUTS!$D$21:$D$30,0))</f>
        <v>#N/A</v>
      </c>
      <c r="H147" s="304"/>
      <c r="I147" s="305">
        <f t="shared" si="44"/>
        <v>31</v>
      </c>
      <c r="J147" s="306"/>
      <c r="K147" s="307"/>
      <c r="L147" s="308">
        <f t="shared" si="45"/>
        <v>0</v>
      </c>
      <c r="M147" s="308">
        <f t="shared" si="46"/>
        <v>0</v>
      </c>
      <c r="N147" s="309"/>
      <c r="O147" s="310"/>
      <c r="P147" s="309"/>
    </row>
    <row r="148" spans="2:16" s="196" customFormat="1" ht="19" outlineLevel="1" x14ac:dyDescent="0.65">
      <c r="B148" s="303" t="str">
        <f t="shared" si="43"/>
        <v>031</v>
      </c>
      <c r="C148" s="196" t="e">
        <f>INDEX(INPUTS!$H$21:$H$30,MATCH(INVOICES!$B$141,INPUTS!$D$21:$D$30,0))</f>
        <v>#N/A</v>
      </c>
      <c r="D148" s="196" t="e">
        <f>INDEX(INPUTS!$E$21:$E$30,MATCH(INVOICES!$B$141,INPUTS!$D$21:$D$30,0))</f>
        <v>#N/A</v>
      </c>
      <c r="H148" s="304"/>
      <c r="I148" s="305">
        <f t="shared" si="44"/>
        <v>31</v>
      </c>
      <c r="J148" s="306"/>
      <c r="K148" s="307"/>
      <c r="L148" s="308">
        <f t="shared" si="45"/>
        <v>0</v>
      </c>
      <c r="M148" s="308">
        <f t="shared" si="46"/>
        <v>0</v>
      </c>
      <c r="N148" s="309"/>
      <c r="O148" s="310"/>
      <c r="P148" s="309"/>
    </row>
    <row r="149" spans="2:16" s="196" customFormat="1" ht="19" outlineLevel="1" x14ac:dyDescent="0.65">
      <c r="B149" s="303" t="str">
        <f t="shared" si="43"/>
        <v>031</v>
      </c>
      <c r="C149" s="196" t="e">
        <f>INDEX(INPUTS!$H$21:$H$30,MATCH(INVOICES!$B$141,INPUTS!$D$21:$D$30,0))</f>
        <v>#N/A</v>
      </c>
      <c r="D149" s="196" t="e">
        <f>INDEX(INPUTS!$E$21:$E$30,MATCH(INVOICES!$B$141,INPUTS!$D$21:$D$30,0))</f>
        <v>#N/A</v>
      </c>
      <c r="H149" s="304"/>
      <c r="I149" s="305">
        <f t="shared" si="44"/>
        <v>31</v>
      </c>
      <c r="J149" s="306"/>
      <c r="K149" s="307"/>
      <c r="L149" s="308">
        <f t="shared" si="45"/>
        <v>0</v>
      </c>
      <c r="M149" s="308">
        <f t="shared" si="46"/>
        <v>0</v>
      </c>
      <c r="N149" s="309"/>
      <c r="O149" s="310"/>
      <c r="P149" s="309"/>
    </row>
    <row r="150" spans="2:16" s="196" customFormat="1" ht="19" outlineLevel="1" x14ac:dyDescent="0.65">
      <c r="B150" s="303" t="str">
        <f t="shared" si="43"/>
        <v>031</v>
      </c>
      <c r="C150" s="196" t="e">
        <f>INDEX(INPUTS!$H$21:$H$30,MATCH(INVOICES!$B$141,INPUTS!$D$21:$D$30,0))</f>
        <v>#N/A</v>
      </c>
      <c r="D150" s="196" t="e">
        <f>INDEX(INPUTS!$E$21:$E$30,MATCH(INVOICES!$B$141,INPUTS!$D$21:$D$30,0))</f>
        <v>#N/A</v>
      </c>
      <c r="H150" s="304"/>
      <c r="I150" s="305">
        <f t="shared" si="44"/>
        <v>31</v>
      </c>
      <c r="J150" s="306"/>
      <c r="K150" s="307"/>
      <c r="L150" s="308">
        <f t="shared" si="45"/>
        <v>0</v>
      </c>
      <c r="M150" s="308">
        <f t="shared" si="46"/>
        <v>0</v>
      </c>
      <c r="N150" s="309"/>
      <c r="O150" s="310"/>
      <c r="P150" s="309"/>
    </row>
    <row r="151" spans="2:16" s="196" customFormat="1" ht="19" outlineLevel="1" x14ac:dyDescent="0.65">
      <c r="B151" s="303" t="str">
        <f t="shared" si="43"/>
        <v>031</v>
      </c>
      <c r="C151" s="196" t="e">
        <f>INDEX(INPUTS!$H$21:$H$30,MATCH(INVOICES!$B$141,INPUTS!$D$21:$D$30,0))</f>
        <v>#N/A</v>
      </c>
      <c r="D151" s="196" t="e">
        <f>INDEX(INPUTS!$E$21:$E$30,MATCH(INVOICES!$B$141,INPUTS!$D$21:$D$30,0))</f>
        <v>#N/A</v>
      </c>
      <c r="H151" s="304"/>
      <c r="I151" s="305">
        <f t="shared" si="44"/>
        <v>31</v>
      </c>
      <c r="J151" s="306"/>
      <c r="K151" s="307"/>
      <c r="L151" s="308">
        <f t="shared" si="45"/>
        <v>0</v>
      </c>
      <c r="M151" s="308">
        <f t="shared" si="46"/>
        <v>0</v>
      </c>
      <c r="N151" s="309"/>
      <c r="O151" s="310"/>
      <c r="P151" s="309"/>
    </row>
    <row r="152" spans="2:16" s="196" customFormat="1" ht="19" outlineLevel="1" x14ac:dyDescent="0.65">
      <c r="B152" s="303" t="str">
        <f t="shared" si="43"/>
        <v>031</v>
      </c>
      <c r="C152" s="196" t="e">
        <f>INDEX(INPUTS!$H$21:$H$30,MATCH(INVOICES!$B$141,INPUTS!$D$21:$D$30,0))</f>
        <v>#N/A</v>
      </c>
      <c r="D152" s="196" t="e">
        <f>INDEX(INPUTS!$E$21:$E$30,MATCH(INVOICES!$B$141,INPUTS!$D$21:$D$30,0))</f>
        <v>#N/A</v>
      </c>
      <c r="H152" s="304"/>
      <c r="I152" s="305">
        <f t="shared" si="44"/>
        <v>31</v>
      </c>
      <c r="J152" s="306"/>
      <c r="K152" s="307"/>
      <c r="L152" s="308">
        <f t="shared" si="45"/>
        <v>0</v>
      </c>
      <c r="M152" s="308">
        <f t="shared" si="46"/>
        <v>0</v>
      </c>
      <c r="N152" s="309"/>
      <c r="O152" s="310"/>
      <c r="P152" s="309"/>
    </row>
    <row r="153" spans="2:16" s="196" customFormat="1" ht="19" outlineLevel="1" x14ac:dyDescent="0.65">
      <c r="B153" s="303" t="str">
        <f t="shared" si="43"/>
        <v>031</v>
      </c>
      <c r="C153" s="196" t="e">
        <f>INDEX(INPUTS!$H$21:$H$30,MATCH(INVOICES!$B$141,INPUTS!$D$21:$D$30,0))</f>
        <v>#N/A</v>
      </c>
      <c r="D153" s="196" t="e">
        <f>INDEX(INPUTS!$E$21:$E$30,MATCH(INVOICES!$B$141,INPUTS!$D$21:$D$30,0))</f>
        <v>#N/A</v>
      </c>
      <c r="H153" s="304"/>
      <c r="I153" s="305">
        <f t="shared" si="44"/>
        <v>31</v>
      </c>
      <c r="J153" s="306"/>
      <c r="K153" s="307"/>
      <c r="L153" s="308">
        <f t="shared" si="45"/>
        <v>0</v>
      </c>
      <c r="M153" s="308">
        <f t="shared" si="46"/>
        <v>0</v>
      </c>
      <c r="N153" s="309"/>
      <c r="O153" s="310"/>
      <c r="P153" s="309"/>
    </row>
    <row r="154" spans="2:16" s="196" customFormat="1" ht="19" outlineLevel="1" x14ac:dyDescent="0.65">
      <c r="B154" s="303" t="str">
        <f t="shared" si="43"/>
        <v>031</v>
      </c>
      <c r="C154" s="196" t="e">
        <f>INDEX(INPUTS!$H$21:$H$30,MATCH(INVOICES!$B$141,INPUTS!$D$21:$D$30,0))</f>
        <v>#N/A</v>
      </c>
      <c r="D154" s="196" t="e">
        <f>INDEX(INPUTS!$E$21:$E$30,MATCH(INVOICES!$B$141,INPUTS!$D$21:$D$30,0))</f>
        <v>#N/A</v>
      </c>
      <c r="H154" s="304"/>
      <c r="I154" s="305">
        <f t="shared" si="44"/>
        <v>31</v>
      </c>
      <c r="J154" s="306"/>
      <c r="K154" s="307"/>
      <c r="L154" s="308">
        <f t="shared" si="45"/>
        <v>0</v>
      </c>
      <c r="M154" s="308">
        <f t="shared" si="46"/>
        <v>0</v>
      </c>
      <c r="N154" s="309"/>
      <c r="O154" s="310"/>
      <c r="P154" s="309"/>
    </row>
    <row r="155" spans="2:16" s="196" customFormat="1" ht="19" outlineLevel="1" x14ac:dyDescent="0.65">
      <c r="B155" s="303" t="str">
        <f t="shared" si="43"/>
        <v>031</v>
      </c>
      <c r="C155" s="196" t="e">
        <f>INDEX(INPUTS!$H$21:$H$30,MATCH(INVOICES!$B$141,INPUTS!$D$21:$D$30,0))</f>
        <v>#N/A</v>
      </c>
      <c r="D155" s="196" t="e">
        <f>INDEX(INPUTS!$E$21:$E$30,MATCH(INVOICES!$B$141,INPUTS!$D$21:$D$30,0))</f>
        <v>#N/A</v>
      </c>
      <c r="H155" s="304"/>
      <c r="I155" s="305">
        <f t="shared" si="44"/>
        <v>31</v>
      </c>
      <c r="J155" s="306"/>
      <c r="K155" s="307"/>
      <c r="L155" s="308">
        <f t="shared" si="45"/>
        <v>0</v>
      </c>
      <c r="M155" s="308">
        <f t="shared" si="46"/>
        <v>0</v>
      </c>
      <c r="N155" s="309"/>
      <c r="O155" s="310"/>
      <c r="P155" s="309"/>
    </row>
    <row r="156" spans="2:16" s="196" customFormat="1" ht="19" outlineLevel="1" x14ac:dyDescent="0.65">
      <c r="B156" s="303" t="str">
        <f t="shared" si="43"/>
        <v>031</v>
      </c>
      <c r="C156" s="196" t="e">
        <f>INDEX(INPUTS!$H$21:$H$30,MATCH(INVOICES!$B$141,INPUTS!$D$21:$D$30,0))</f>
        <v>#N/A</v>
      </c>
      <c r="D156" s="196" t="e">
        <f>INDEX(INPUTS!$E$21:$E$30,MATCH(INVOICES!$B$141,INPUTS!$D$21:$D$30,0))</f>
        <v>#N/A</v>
      </c>
      <c r="H156" s="304"/>
      <c r="I156" s="305">
        <f t="shared" si="44"/>
        <v>31</v>
      </c>
      <c r="J156" s="306"/>
      <c r="K156" s="307"/>
      <c r="L156" s="308">
        <f t="shared" si="45"/>
        <v>0</v>
      </c>
      <c r="M156" s="308">
        <f t="shared" si="46"/>
        <v>0</v>
      </c>
      <c r="N156" s="309"/>
      <c r="O156" s="310"/>
      <c r="P156" s="309"/>
    </row>
    <row r="157" spans="2:16" s="196" customFormat="1" ht="19" outlineLevel="1" collapsed="1" x14ac:dyDescent="0.65">
      <c r="B157" s="303" t="str">
        <f t="shared" si="43"/>
        <v>031</v>
      </c>
      <c r="C157" s="196" t="e">
        <f>INDEX(INPUTS!$H$21:$H$30,MATCH(INVOICES!$B$141,INPUTS!$D$21:$D$30,0))</f>
        <v>#N/A</v>
      </c>
      <c r="D157" s="196" t="e">
        <f>INDEX(INPUTS!$E$21:$E$30,MATCH(INVOICES!$B$141,INPUTS!$D$21:$D$30,0))</f>
        <v>#N/A</v>
      </c>
      <c r="H157" s="304"/>
      <c r="I157" s="305">
        <f t="shared" si="44"/>
        <v>31</v>
      </c>
      <c r="J157" s="306"/>
      <c r="K157" s="307"/>
      <c r="L157" s="308">
        <f t="shared" si="45"/>
        <v>0</v>
      </c>
      <c r="M157" s="308">
        <f t="shared" si="46"/>
        <v>0</v>
      </c>
      <c r="N157" s="309"/>
      <c r="O157" s="310"/>
      <c r="P157" s="309"/>
    </row>
    <row r="158" spans="2:16" s="196" customFormat="1" ht="20.5" thickBot="1" x14ac:dyDescent="0.7">
      <c r="B158" s="311" t="s">
        <v>151</v>
      </c>
      <c r="C158" s="312"/>
      <c r="D158" s="313"/>
      <c r="E158" s="313"/>
      <c r="F158" s="313"/>
      <c r="G158" s="313"/>
      <c r="H158" s="314"/>
      <c r="I158" s="314"/>
      <c r="J158" s="315"/>
      <c r="K158" s="316">
        <f>SUM(K142:K155)</f>
        <v>0</v>
      </c>
      <c r="L158" s="316">
        <f>SUM(L142:L155)</f>
        <v>0</v>
      </c>
      <c r="M158" s="316">
        <f>SUM(M142:M155)</f>
        <v>0</v>
      </c>
      <c r="N158" s="317"/>
      <c r="O158" s="314"/>
      <c r="P158" s="317"/>
    </row>
    <row r="159" spans="2:16" ht="20.5" thickTop="1" x14ac:dyDescent="0.65">
      <c r="B159" s="195"/>
      <c r="C159" s="196"/>
      <c r="F159" s="196"/>
      <c r="I159" s="194"/>
    </row>
    <row r="160" spans="2:16" s="196" customFormat="1" x14ac:dyDescent="0.65">
      <c r="B160" s="300">
        <f>+INPUTS!D29</f>
        <v>0</v>
      </c>
      <c r="C160" s="194"/>
      <c r="D160" s="194"/>
      <c r="E160" s="194"/>
      <c r="F160" s="194"/>
      <c r="G160" s="194"/>
      <c r="H160" s="319"/>
      <c r="I160" s="319" t="s">
        <v>147</v>
      </c>
      <c r="J160" s="319"/>
      <c r="K160" s="319"/>
      <c r="L160" s="319" t="s">
        <v>113</v>
      </c>
      <c r="M160" s="319" t="s">
        <v>126</v>
      </c>
      <c r="N160" s="319"/>
      <c r="O160" s="319"/>
      <c r="P160" s="319"/>
    </row>
    <row r="161" spans="2:16" s="196" customFormat="1" ht="19" outlineLevel="1" x14ac:dyDescent="0.65">
      <c r="B161" s="303" t="str">
        <f>B$160&amp;I161</f>
        <v>031</v>
      </c>
      <c r="C161" s="196" t="e">
        <f>INDEX(INPUTS!$H$21:$H$30,MATCH(INVOICES!$B$160,INPUTS!$D$21:$D$30,0))</f>
        <v>#N/A</v>
      </c>
      <c r="D161" s="196" t="e">
        <f>INDEX(INPUTS!$E$21:$E$30,MATCH(INVOICES!$B$160,INPUTS!$D$21:$D$30,0))</f>
        <v>#N/A</v>
      </c>
      <c r="H161" s="304"/>
      <c r="I161" s="305">
        <f>EOMONTH(J161,0)</f>
        <v>31</v>
      </c>
      <c r="J161" s="306"/>
      <c r="K161" s="307"/>
      <c r="L161" s="308">
        <f>+K161*0.1</f>
        <v>0</v>
      </c>
      <c r="M161" s="308">
        <f>+K161+L161</f>
        <v>0</v>
      </c>
      <c r="N161" s="309"/>
      <c r="O161" s="310"/>
      <c r="P161" s="309"/>
    </row>
    <row r="162" spans="2:16" s="196" customFormat="1" ht="19" outlineLevel="1" x14ac:dyDescent="0.65">
      <c r="B162" s="303" t="str">
        <f t="shared" ref="B162:B176" si="47">B$160&amp;I162</f>
        <v>031</v>
      </c>
      <c r="C162" s="196" t="e">
        <f>INDEX(INPUTS!$H$21:$H$30,MATCH(INVOICES!$B$160,INPUTS!$D$21:$D$30,0))</f>
        <v>#N/A</v>
      </c>
      <c r="D162" s="196" t="e">
        <f>INDEX(INPUTS!$E$21:$E$30,MATCH(INVOICES!$B$160,INPUTS!$D$21:$D$30,0))</f>
        <v>#N/A</v>
      </c>
      <c r="H162" s="304"/>
      <c r="I162" s="305">
        <f t="shared" ref="I162:I176" si="48">EOMONTH(J162,0)</f>
        <v>31</v>
      </c>
      <c r="J162" s="306"/>
      <c r="K162" s="307"/>
      <c r="L162" s="308">
        <f t="shared" ref="L162:L176" si="49">+K162*0.1</f>
        <v>0</v>
      </c>
      <c r="M162" s="308">
        <f t="shared" ref="M162:M176" si="50">+K162+L162</f>
        <v>0</v>
      </c>
      <c r="N162" s="309"/>
      <c r="O162" s="310"/>
      <c r="P162" s="309"/>
    </row>
    <row r="163" spans="2:16" s="196" customFormat="1" ht="19" outlineLevel="1" x14ac:dyDescent="0.65">
      <c r="B163" s="303" t="str">
        <f t="shared" si="47"/>
        <v>031</v>
      </c>
      <c r="C163" s="196" t="e">
        <f>INDEX(INPUTS!$H$21:$H$30,MATCH(INVOICES!$B$160,INPUTS!$D$21:$D$30,0))</f>
        <v>#N/A</v>
      </c>
      <c r="D163" s="196" t="e">
        <f>INDEX(INPUTS!$E$21:$E$30,MATCH(INVOICES!$B$160,INPUTS!$D$21:$D$30,0))</f>
        <v>#N/A</v>
      </c>
      <c r="H163" s="304"/>
      <c r="I163" s="305">
        <f t="shared" si="48"/>
        <v>31</v>
      </c>
      <c r="J163" s="306"/>
      <c r="K163" s="307"/>
      <c r="L163" s="308">
        <f t="shared" si="49"/>
        <v>0</v>
      </c>
      <c r="M163" s="308">
        <f t="shared" si="50"/>
        <v>0</v>
      </c>
      <c r="N163" s="309"/>
      <c r="O163" s="310"/>
      <c r="P163" s="309"/>
    </row>
    <row r="164" spans="2:16" s="196" customFormat="1" ht="19" outlineLevel="1" x14ac:dyDescent="0.65">
      <c r="B164" s="303" t="str">
        <f t="shared" si="47"/>
        <v>031</v>
      </c>
      <c r="C164" s="196" t="e">
        <f>INDEX(INPUTS!$H$21:$H$30,MATCH(INVOICES!$B$160,INPUTS!$D$21:$D$30,0))</f>
        <v>#N/A</v>
      </c>
      <c r="D164" s="196" t="e">
        <f>INDEX(INPUTS!$E$21:$E$30,MATCH(INVOICES!$B$160,INPUTS!$D$21:$D$30,0))</f>
        <v>#N/A</v>
      </c>
      <c r="H164" s="304"/>
      <c r="I164" s="305">
        <f t="shared" si="48"/>
        <v>31</v>
      </c>
      <c r="J164" s="306"/>
      <c r="K164" s="307"/>
      <c r="L164" s="308">
        <f t="shared" si="49"/>
        <v>0</v>
      </c>
      <c r="M164" s="308">
        <f t="shared" si="50"/>
        <v>0</v>
      </c>
      <c r="N164" s="309"/>
      <c r="O164" s="310"/>
      <c r="P164" s="309"/>
    </row>
    <row r="165" spans="2:16" s="196" customFormat="1" ht="19" outlineLevel="1" x14ac:dyDescent="0.65">
      <c r="B165" s="303" t="str">
        <f t="shared" si="47"/>
        <v>031</v>
      </c>
      <c r="C165" s="196" t="e">
        <f>INDEX(INPUTS!$H$21:$H$30,MATCH(INVOICES!$B$160,INPUTS!$D$21:$D$30,0))</f>
        <v>#N/A</v>
      </c>
      <c r="D165" s="196" t="e">
        <f>INDEX(INPUTS!$E$21:$E$30,MATCH(INVOICES!$B$160,INPUTS!$D$21:$D$30,0))</f>
        <v>#N/A</v>
      </c>
      <c r="H165" s="304"/>
      <c r="I165" s="305">
        <f t="shared" si="48"/>
        <v>31</v>
      </c>
      <c r="J165" s="306"/>
      <c r="K165" s="307"/>
      <c r="L165" s="308">
        <f t="shared" si="49"/>
        <v>0</v>
      </c>
      <c r="M165" s="308">
        <f t="shared" si="50"/>
        <v>0</v>
      </c>
      <c r="N165" s="309"/>
      <c r="O165" s="310"/>
      <c r="P165" s="309"/>
    </row>
    <row r="166" spans="2:16" s="196" customFormat="1" ht="19" outlineLevel="1" x14ac:dyDescent="0.65">
      <c r="B166" s="303" t="str">
        <f t="shared" si="47"/>
        <v>031</v>
      </c>
      <c r="C166" s="196" t="e">
        <f>INDEX(INPUTS!$H$21:$H$30,MATCH(INVOICES!$B$160,INPUTS!$D$21:$D$30,0))</f>
        <v>#N/A</v>
      </c>
      <c r="D166" s="196" t="e">
        <f>INDEX(INPUTS!$E$21:$E$30,MATCH(INVOICES!$B$160,INPUTS!$D$21:$D$30,0))</f>
        <v>#N/A</v>
      </c>
      <c r="H166" s="304"/>
      <c r="I166" s="305">
        <f t="shared" si="48"/>
        <v>31</v>
      </c>
      <c r="J166" s="306"/>
      <c r="K166" s="307"/>
      <c r="L166" s="308">
        <f t="shared" si="49"/>
        <v>0</v>
      </c>
      <c r="M166" s="308">
        <f t="shared" si="50"/>
        <v>0</v>
      </c>
      <c r="N166" s="309"/>
      <c r="O166" s="310"/>
      <c r="P166" s="309"/>
    </row>
    <row r="167" spans="2:16" s="196" customFormat="1" ht="19" outlineLevel="1" x14ac:dyDescent="0.65">
      <c r="B167" s="303" t="str">
        <f t="shared" si="47"/>
        <v>031</v>
      </c>
      <c r="C167" s="196" t="e">
        <f>INDEX(INPUTS!$H$21:$H$30,MATCH(INVOICES!$B$160,INPUTS!$D$21:$D$30,0))</f>
        <v>#N/A</v>
      </c>
      <c r="D167" s="196" t="e">
        <f>INDEX(INPUTS!$E$21:$E$30,MATCH(INVOICES!$B$160,INPUTS!$D$21:$D$30,0))</f>
        <v>#N/A</v>
      </c>
      <c r="H167" s="304"/>
      <c r="I167" s="305">
        <f t="shared" si="48"/>
        <v>31</v>
      </c>
      <c r="J167" s="306"/>
      <c r="K167" s="307"/>
      <c r="L167" s="308">
        <f t="shared" si="49"/>
        <v>0</v>
      </c>
      <c r="M167" s="308">
        <f t="shared" si="50"/>
        <v>0</v>
      </c>
      <c r="N167" s="309"/>
      <c r="O167" s="310"/>
      <c r="P167" s="309"/>
    </row>
    <row r="168" spans="2:16" s="196" customFormat="1" ht="19" outlineLevel="1" x14ac:dyDescent="0.65">
      <c r="B168" s="303" t="str">
        <f t="shared" si="47"/>
        <v>031</v>
      </c>
      <c r="C168" s="196" t="e">
        <f>INDEX(INPUTS!$H$21:$H$30,MATCH(INVOICES!$B$160,INPUTS!$D$21:$D$30,0))</f>
        <v>#N/A</v>
      </c>
      <c r="D168" s="196" t="e">
        <f>INDEX(INPUTS!$E$21:$E$30,MATCH(INVOICES!$B$160,INPUTS!$D$21:$D$30,0))</f>
        <v>#N/A</v>
      </c>
      <c r="H168" s="304"/>
      <c r="I168" s="305">
        <f t="shared" si="48"/>
        <v>31</v>
      </c>
      <c r="J168" s="306"/>
      <c r="K168" s="307"/>
      <c r="L168" s="308">
        <f t="shared" si="49"/>
        <v>0</v>
      </c>
      <c r="M168" s="308">
        <f t="shared" si="50"/>
        <v>0</v>
      </c>
      <c r="N168" s="309"/>
      <c r="O168" s="310"/>
      <c r="P168" s="309"/>
    </row>
    <row r="169" spans="2:16" s="196" customFormat="1" ht="19" outlineLevel="1" x14ac:dyDescent="0.65">
      <c r="B169" s="303" t="str">
        <f t="shared" si="47"/>
        <v>031</v>
      </c>
      <c r="C169" s="196" t="e">
        <f>INDEX(INPUTS!$H$21:$H$30,MATCH(INVOICES!$B$160,INPUTS!$D$21:$D$30,0))</f>
        <v>#N/A</v>
      </c>
      <c r="D169" s="196" t="e">
        <f>INDEX(INPUTS!$E$21:$E$30,MATCH(INVOICES!$B$160,INPUTS!$D$21:$D$30,0))</f>
        <v>#N/A</v>
      </c>
      <c r="H169" s="304"/>
      <c r="I169" s="305">
        <f t="shared" si="48"/>
        <v>31</v>
      </c>
      <c r="J169" s="306"/>
      <c r="K169" s="307"/>
      <c r="L169" s="308">
        <f t="shared" si="49"/>
        <v>0</v>
      </c>
      <c r="M169" s="308">
        <f t="shared" si="50"/>
        <v>0</v>
      </c>
      <c r="N169" s="309"/>
      <c r="O169" s="310"/>
      <c r="P169" s="309"/>
    </row>
    <row r="170" spans="2:16" s="196" customFormat="1" ht="19" outlineLevel="1" x14ac:dyDescent="0.65">
      <c r="B170" s="303" t="str">
        <f t="shared" si="47"/>
        <v>031</v>
      </c>
      <c r="C170" s="196" t="e">
        <f>INDEX(INPUTS!$H$21:$H$30,MATCH(INVOICES!$B$160,INPUTS!$D$21:$D$30,0))</f>
        <v>#N/A</v>
      </c>
      <c r="D170" s="196" t="e">
        <f>INDEX(INPUTS!$E$21:$E$30,MATCH(INVOICES!$B$160,INPUTS!$D$21:$D$30,0))</f>
        <v>#N/A</v>
      </c>
      <c r="H170" s="304"/>
      <c r="I170" s="305">
        <f t="shared" si="48"/>
        <v>31</v>
      </c>
      <c r="J170" s="306"/>
      <c r="K170" s="307"/>
      <c r="L170" s="308">
        <f t="shared" si="49"/>
        <v>0</v>
      </c>
      <c r="M170" s="308">
        <f t="shared" si="50"/>
        <v>0</v>
      </c>
      <c r="N170" s="309"/>
      <c r="O170" s="310"/>
      <c r="P170" s="309"/>
    </row>
    <row r="171" spans="2:16" s="196" customFormat="1" ht="19" outlineLevel="1" x14ac:dyDescent="0.65">
      <c r="B171" s="303" t="str">
        <f t="shared" si="47"/>
        <v>031</v>
      </c>
      <c r="C171" s="196" t="e">
        <f>INDEX(INPUTS!$H$21:$H$30,MATCH(INVOICES!$B$160,INPUTS!$D$21:$D$30,0))</f>
        <v>#N/A</v>
      </c>
      <c r="D171" s="196" t="e">
        <f>INDEX(INPUTS!$E$21:$E$30,MATCH(INVOICES!$B$160,INPUTS!$D$21:$D$30,0))</f>
        <v>#N/A</v>
      </c>
      <c r="H171" s="304"/>
      <c r="I171" s="305">
        <f t="shared" si="48"/>
        <v>31</v>
      </c>
      <c r="J171" s="306"/>
      <c r="K171" s="307"/>
      <c r="L171" s="308">
        <f t="shared" si="49"/>
        <v>0</v>
      </c>
      <c r="M171" s="308">
        <f t="shared" si="50"/>
        <v>0</v>
      </c>
      <c r="N171" s="309"/>
      <c r="O171" s="310"/>
      <c r="P171" s="309"/>
    </row>
    <row r="172" spans="2:16" s="196" customFormat="1" ht="19" outlineLevel="1" x14ac:dyDescent="0.65">
      <c r="B172" s="303" t="str">
        <f t="shared" si="47"/>
        <v>031</v>
      </c>
      <c r="C172" s="196" t="e">
        <f>INDEX(INPUTS!$H$21:$H$30,MATCH(INVOICES!$B$160,INPUTS!$D$21:$D$30,0))</f>
        <v>#N/A</v>
      </c>
      <c r="D172" s="196" t="e">
        <f>INDEX(INPUTS!$E$21:$E$30,MATCH(INVOICES!$B$160,INPUTS!$D$21:$D$30,0))</f>
        <v>#N/A</v>
      </c>
      <c r="H172" s="304"/>
      <c r="I172" s="305">
        <f t="shared" si="48"/>
        <v>31</v>
      </c>
      <c r="J172" s="306"/>
      <c r="K172" s="307"/>
      <c r="L172" s="308">
        <f t="shared" si="49"/>
        <v>0</v>
      </c>
      <c r="M172" s="308">
        <f t="shared" si="50"/>
        <v>0</v>
      </c>
      <c r="N172" s="309"/>
      <c r="O172" s="310"/>
      <c r="P172" s="309"/>
    </row>
    <row r="173" spans="2:16" s="196" customFormat="1" ht="19" outlineLevel="1" x14ac:dyDescent="0.65">
      <c r="B173" s="303" t="str">
        <f t="shared" si="47"/>
        <v>031</v>
      </c>
      <c r="C173" s="196" t="e">
        <f>INDEX(INPUTS!$H$21:$H$30,MATCH(INVOICES!$B$160,INPUTS!$D$21:$D$30,0))</f>
        <v>#N/A</v>
      </c>
      <c r="D173" s="196" t="e">
        <f>INDEX(INPUTS!$E$21:$E$30,MATCH(INVOICES!$B$160,INPUTS!$D$21:$D$30,0))</f>
        <v>#N/A</v>
      </c>
      <c r="H173" s="304"/>
      <c r="I173" s="305">
        <f t="shared" si="48"/>
        <v>31</v>
      </c>
      <c r="J173" s="306"/>
      <c r="K173" s="307"/>
      <c r="L173" s="308">
        <f t="shared" si="49"/>
        <v>0</v>
      </c>
      <c r="M173" s="308">
        <f t="shared" si="50"/>
        <v>0</v>
      </c>
      <c r="N173" s="309"/>
      <c r="O173" s="310"/>
      <c r="P173" s="309"/>
    </row>
    <row r="174" spans="2:16" s="196" customFormat="1" ht="19" outlineLevel="1" x14ac:dyDescent="0.65">
      <c r="B174" s="303" t="str">
        <f t="shared" si="47"/>
        <v>031</v>
      </c>
      <c r="C174" s="196" t="e">
        <f>INDEX(INPUTS!$H$21:$H$30,MATCH(INVOICES!$B$160,INPUTS!$D$21:$D$30,0))</f>
        <v>#N/A</v>
      </c>
      <c r="D174" s="196" t="e">
        <f>INDEX(INPUTS!$E$21:$E$30,MATCH(INVOICES!$B$160,INPUTS!$D$21:$D$30,0))</f>
        <v>#N/A</v>
      </c>
      <c r="H174" s="304"/>
      <c r="I174" s="305">
        <f t="shared" si="48"/>
        <v>31</v>
      </c>
      <c r="J174" s="306"/>
      <c r="K174" s="307"/>
      <c r="L174" s="308">
        <f t="shared" si="49"/>
        <v>0</v>
      </c>
      <c r="M174" s="308">
        <f t="shared" si="50"/>
        <v>0</v>
      </c>
      <c r="N174" s="309"/>
      <c r="O174" s="310"/>
      <c r="P174" s="309"/>
    </row>
    <row r="175" spans="2:16" s="196" customFormat="1" ht="19" outlineLevel="1" x14ac:dyDescent="0.65">
      <c r="B175" s="303" t="str">
        <f t="shared" si="47"/>
        <v>031</v>
      </c>
      <c r="C175" s="196" t="e">
        <f>INDEX(INPUTS!$H$21:$H$30,MATCH(INVOICES!$B$160,INPUTS!$D$21:$D$30,0))</f>
        <v>#N/A</v>
      </c>
      <c r="D175" s="196" t="e">
        <f>INDEX(INPUTS!$E$21:$E$30,MATCH(INVOICES!$B$160,INPUTS!$D$21:$D$30,0))</f>
        <v>#N/A</v>
      </c>
      <c r="H175" s="304"/>
      <c r="I175" s="305">
        <f t="shared" si="48"/>
        <v>31</v>
      </c>
      <c r="J175" s="306"/>
      <c r="K175" s="307"/>
      <c r="L175" s="308">
        <f t="shared" si="49"/>
        <v>0</v>
      </c>
      <c r="M175" s="308">
        <f t="shared" si="50"/>
        <v>0</v>
      </c>
      <c r="N175" s="309"/>
      <c r="O175" s="310"/>
      <c r="P175" s="309"/>
    </row>
    <row r="176" spans="2:16" s="196" customFormat="1" ht="19" outlineLevel="1" collapsed="1" x14ac:dyDescent="0.65">
      <c r="B176" s="303" t="str">
        <f t="shared" si="47"/>
        <v>031</v>
      </c>
      <c r="C176" s="196" t="e">
        <f>INDEX(INPUTS!$H$21:$H$30,MATCH(INVOICES!$B$160,INPUTS!$D$21:$D$30,0))</f>
        <v>#N/A</v>
      </c>
      <c r="D176" s="196" t="e">
        <f>INDEX(INPUTS!$E$21:$E$30,MATCH(INVOICES!$B$160,INPUTS!$D$21:$D$30,0))</f>
        <v>#N/A</v>
      </c>
      <c r="H176" s="304"/>
      <c r="I176" s="305">
        <f t="shared" si="48"/>
        <v>31</v>
      </c>
      <c r="J176" s="306"/>
      <c r="K176" s="307"/>
      <c r="L176" s="308">
        <f t="shared" si="49"/>
        <v>0</v>
      </c>
      <c r="M176" s="308">
        <f t="shared" si="50"/>
        <v>0</v>
      </c>
      <c r="N176" s="309"/>
      <c r="O176" s="310"/>
      <c r="P176" s="309"/>
    </row>
    <row r="177" spans="2:16" ht="20.5" thickBot="1" x14ac:dyDescent="0.7">
      <c r="B177" s="311" t="s">
        <v>151</v>
      </c>
      <c r="C177" s="312"/>
      <c r="D177" s="313"/>
      <c r="E177" s="313"/>
      <c r="F177" s="313"/>
      <c r="G177" s="313"/>
      <c r="H177" s="314"/>
      <c r="I177" s="314"/>
      <c r="J177" s="315"/>
      <c r="K177" s="316">
        <f>SUM(K161:K174)</f>
        <v>0</v>
      </c>
      <c r="L177" s="316">
        <f>SUM(L161:L174)</f>
        <v>0</v>
      </c>
      <c r="M177" s="316">
        <f>SUM(M161:M174)</f>
        <v>0</v>
      </c>
      <c r="N177" s="317"/>
      <c r="O177" s="314"/>
      <c r="P177" s="317"/>
    </row>
    <row r="178" spans="2:16" ht="20.5" thickTop="1" x14ac:dyDescent="0.65">
      <c r="B178" s="300"/>
      <c r="I178" s="194"/>
    </row>
    <row r="179" spans="2:16" s="196" customFormat="1" x14ac:dyDescent="0.65">
      <c r="B179" s="300">
        <f>+INPUTS!D30</f>
        <v>0</v>
      </c>
      <c r="C179" s="194"/>
      <c r="D179" s="194"/>
      <c r="E179" s="194"/>
      <c r="F179" s="194"/>
      <c r="G179" s="194"/>
      <c r="H179" s="319"/>
      <c r="I179" s="319" t="s">
        <v>147</v>
      </c>
      <c r="J179" s="319"/>
      <c r="K179" s="319"/>
      <c r="L179" s="319" t="s">
        <v>113</v>
      </c>
      <c r="M179" s="319" t="s">
        <v>126</v>
      </c>
      <c r="N179" s="319"/>
      <c r="O179" s="319"/>
      <c r="P179" s="319"/>
    </row>
    <row r="180" spans="2:16" s="196" customFormat="1" ht="19" outlineLevel="1" x14ac:dyDescent="0.65">
      <c r="B180" s="303" t="str">
        <f>B$179&amp;I180</f>
        <v>031</v>
      </c>
      <c r="C180" s="196" t="e">
        <f>INDEX(INPUTS!$H$21:$H$30,MATCH(INVOICES!$B$179,INPUTS!$D$21:$D$30,0))</f>
        <v>#N/A</v>
      </c>
      <c r="D180" s="196" t="e">
        <f>INDEX(INPUTS!$E$21:$E$30,MATCH(INVOICES!$B$179,INPUTS!$D$21:$D$30,0))</f>
        <v>#N/A</v>
      </c>
      <c r="H180" s="304"/>
      <c r="I180" s="305">
        <f>EOMONTH(J180,0)</f>
        <v>31</v>
      </c>
      <c r="J180" s="306"/>
      <c r="K180" s="307"/>
      <c r="L180" s="308">
        <f>+K180*0.1</f>
        <v>0</v>
      </c>
      <c r="M180" s="308">
        <f>+K180+L180</f>
        <v>0</v>
      </c>
      <c r="N180" s="309"/>
      <c r="O180" s="310"/>
      <c r="P180" s="309"/>
    </row>
    <row r="181" spans="2:16" s="196" customFormat="1" ht="19" outlineLevel="1" x14ac:dyDescent="0.65">
      <c r="B181" s="303" t="str">
        <f t="shared" ref="B181:B195" si="51">B$179&amp;I181</f>
        <v>031</v>
      </c>
      <c r="C181" s="196" t="e">
        <f>INDEX(INPUTS!$H$21:$H$30,MATCH(INVOICES!$B$179,INPUTS!$D$21:$D$30,0))</f>
        <v>#N/A</v>
      </c>
      <c r="D181" s="196" t="e">
        <f>INDEX(INPUTS!$E$21:$E$30,MATCH(INVOICES!$B$179,INPUTS!$D$21:$D$30,0))</f>
        <v>#N/A</v>
      </c>
      <c r="H181" s="304"/>
      <c r="I181" s="305">
        <f t="shared" ref="I181:I195" si="52">EOMONTH(J181,0)</f>
        <v>31</v>
      </c>
      <c r="J181" s="306"/>
      <c r="K181" s="307"/>
      <c r="L181" s="308">
        <f t="shared" ref="L181:L195" si="53">+K181*0.1</f>
        <v>0</v>
      </c>
      <c r="M181" s="308">
        <f t="shared" ref="M181:M195" si="54">+K181+L181</f>
        <v>0</v>
      </c>
      <c r="N181" s="309"/>
      <c r="O181" s="310"/>
      <c r="P181" s="309"/>
    </row>
    <row r="182" spans="2:16" s="196" customFormat="1" ht="19" outlineLevel="1" x14ac:dyDescent="0.65">
      <c r="B182" s="303" t="str">
        <f t="shared" si="51"/>
        <v>031</v>
      </c>
      <c r="C182" s="196" t="e">
        <f>INDEX(INPUTS!$H$21:$H$30,MATCH(INVOICES!$B$179,INPUTS!$D$21:$D$30,0))</f>
        <v>#N/A</v>
      </c>
      <c r="D182" s="196" t="e">
        <f>INDEX(INPUTS!$E$21:$E$30,MATCH(INVOICES!$B$179,INPUTS!$D$21:$D$30,0))</f>
        <v>#N/A</v>
      </c>
      <c r="H182" s="304"/>
      <c r="I182" s="305">
        <f t="shared" si="52"/>
        <v>31</v>
      </c>
      <c r="J182" s="306"/>
      <c r="K182" s="307"/>
      <c r="L182" s="308">
        <f t="shared" si="53"/>
        <v>0</v>
      </c>
      <c r="M182" s="308">
        <f t="shared" si="54"/>
        <v>0</v>
      </c>
      <c r="N182" s="309"/>
      <c r="O182" s="310"/>
      <c r="P182" s="309"/>
    </row>
    <row r="183" spans="2:16" s="196" customFormat="1" ht="19" outlineLevel="1" x14ac:dyDescent="0.65">
      <c r="B183" s="303" t="str">
        <f t="shared" si="51"/>
        <v>031</v>
      </c>
      <c r="C183" s="196" t="e">
        <f>INDEX(INPUTS!$H$21:$H$30,MATCH(INVOICES!$B$179,INPUTS!$D$21:$D$30,0))</f>
        <v>#N/A</v>
      </c>
      <c r="D183" s="196" t="e">
        <f>INDEX(INPUTS!$E$21:$E$30,MATCH(INVOICES!$B$179,INPUTS!$D$21:$D$30,0))</f>
        <v>#N/A</v>
      </c>
      <c r="H183" s="304"/>
      <c r="I183" s="305">
        <f t="shared" si="52"/>
        <v>31</v>
      </c>
      <c r="J183" s="306"/>
      <c r="K183" s="307"/>
      <c r="L183" s="308">
        <f t="shared" si="53"/>
        <v>0</v>
      </c>
      <c r="M183" s="308">
        <f t="shared" si="54"/>
        <v>0</v>
      </c>
      <c r="N183" s="309"/>
      <c r="O183" s="310"/>
      <c r="P183" s="309"/>
    </row>
    <row r="184" spans="2:16" s="196" customFormat="1" ht="19" outlineLevel="1" x14ac:dyDescent="0.65">
      <c r="B184" s="303" t="str">
        <f t="shared" si="51"/>
        <v>031</v>
      </c>
      <c r="C184" s="196" t="e">
        <f>INDEX(INPUTS!$H$21:$H$30,MATCH(INVOICES!$B$179,INPUTS!$D$21:$D$30,0))</f>
        <v>#N/A</v>
      </c>
      <c r="D184" s="196" t="e">
        <f>INDEX(INPUTS!$E$21:$E$30,MATCH(INVOICES!$B$179,INPUTS!$D$21:$D$30,0))</f>
        <v>#N/A</v>
      </c>
      <c r="H184" s="304"/>
      <c r="I184" s="305">
        <f t="shared" si="52"/>
        <v>31</v>
      </c>
      <c r="J184" s="306"/>
      <c r="K184" s="307"/>
      <c r="L184" s="308">
        <f t="shared" si="53"/>
        <v>0</v>
      </c>
      <c r="M184" s="308">
        <f t="shared" si="54"/>
        <v>0</v>
      </c>
      <c r="N184" s="309"/>
      <c r="O184" s="310"/>
      <c r="P184" s="309"/>
    </row>
    <row r="185" spans="2:16" s="196" customFormat="1" ht="19" outlineLevel="1" x14ac:dyDescent="0.65">
      <c r="B185" s="303" t="str">
        <f t="shared" si="51"/>
        <v>031</v>
      </c>
      <c r="C185" s="196" t="e">
        <f>INDEX(INPUTS!$H$21:$H$30,MATCH(INVOICES!$B$179,INPUTS!$D$21:$D$30,0))</f>
        <v>#N/A</v>
      </c>
      <c r="D185" s="196" t="e">
        <f>INDEX(INPUTS!$E$21:$E$30,MATCH(INVOICES!$B$179,INPUTS!$D$21:$D$30,0))</f>
        <v>#N/A</v>
      </c>
      <c r="H185" s="304"/>
      <c r="I185" s="305">
        <f t="shared" si="52"/>
        <v>31</v>
      </c>
      <c r="J185" s="306"/>
      <c r="K185" s="307"/>
      <c r="L185" s="308">
        <f t="shared" si="53"/>
        <v>0</v>
      </c>
      <c r="M185" s="308">
        <f t="shared" si="54"/>
        <v>0</v>
      </c>
      <c r="N185" s="309"/>
      <c r="O185" s="310"/>
      <c r="P185" s="309"/>
    </row>
    <row r="186" spans="2:16" s="196" customFormat="1" ht="19" outlineLevel="1" x14ac:dyDescent="0.65">
      <c r="B186" s="303" t="str">
        <f t="shared" si="51"/>
        <v>031</v>
      </c>
      <c r="C186" s="196" t="e">
        <f>INDEX(INPUTS!$H$21:$H$30,MATCH(INVOICES!$B$179,INPUTS!$D$21:$D$30,0))</f>
        <v>#N/A</v>
      </c>
      <c r="D186" s="196" t="e">
        <f>INDEX(INPUTS!$E$21:$E$30,MATCH(INVOICES!$B$179,INPUTS!$D$21:$D$30,0))</f>
        <v>#N/A</v>
      </c>
      <c r="H186" s="304"/>
      <c r="I186" s="305">
        <f t="shared" si="52"/>
        <v>31</v>
      </c>
      <c r="J186" s="306"/>
      <c r="K186" s="307"/>
      <c r="L186" s="308">
        <f t="shared" si="53"/>
        <v>0</v>
      </c>
      <c r="M186" s="308">
        <f t="shared" si="54"/>
        <v>0</v>
      </c>
      <c r="N186" s="309"/>
      <c r="O186" s="310"/>
      <c r="P186" s="309"/>
    </row>
    <row r="187" spans="2:16" s="196" customFormat="1" ht="19" outlineLevel="1" x14ac:dyDescent="0.65">
      <c r="B187" s="303" t="str">
        <f t="shared" si="51"/>
        <v>031</v>
      </c>
      <c r="C187" s="196" t="e">
        <f>INDEX(INPUTS!$H$21:$H$30,MATCH(INVOICES!$B$179,INPUTS!$D$21:$D$30,0))</f>
        <v>#N/A</v>
      </c>
      <c r="D187" s="196" t="e">
        <f>INDEX(INPUTS!$E$21:$E$30,MATCH(INVOICES!$B$179,INPUTS!$D$21:$D$30,0))</f>
        <v>#N/A</v>
      </c>
      <c r="H187" s="304"/>
      <c r="I187" s="305">
        <f t="shared" si="52"/>
        <v>31</v>
      </c>
      <c r="J187" s="306"/>
      <c r="K187" s="307"/>
      <c r="L187" s="308">
        <f t="shared" si="53"/>
        <v>0</v>
      </c>
      <c r="M187" s="308">
        <f t="shared" si="54"/>
        <v>0</v>
      </c>
      <c r="N187" s="309"/>
      <c r="O187" s="310"/>
      <c r="P187" s="309"/>
    </row>
    <row r="188" spans="2:16" s="196" customFormat="1" ht="19" outlineLevel="1" x14ac:dyDescent="0.65">
      <c r="B188" s="303" t="str">
        <f t="shared" si="51"/>
        <v>031</v>
      </c>
      <c r="C188" s="196" t="e">
        <f>INDEX(INPUTS!$H$21:$H$30,MATCH(INVOICES!$B$179,INPUTS!$D$21:$D$30,0))</f>
        <v>#N/A</v>
      </c>
      <c r="D188" s="196" t="e">
        <f>INDEX(INPUTS!$E$21:$E$30,MATCH(INVOICES!$B$179,INPUTS!$D$21:$D$30,0))</f>
        <v>#N/A</v>
      </c>
      <c r="H188" s="304"/>
      <c r="I188" s="305">
        <f t="shared" si="52"/>
        <v>31</v>
      </c>
      <c r="J188" s="306"/>
      <c r="K188" s="307"/>
      <c r="L188" s="308">
        <f t="shared" si="53"/>
        <v>0</v>
      </c>
      <c r="M188" s="308">
        <f t="shared" si="54"/>
        <v>0</v>
      </c>
      <c r="N188" s="309"/>
      <c r="O188" s="310"/>
      <c r="P188" s="309"/>
    </row>
    <row r="189" spans="2:16" s="196" customFormat="1" ht="19" outlineLevel="1" x14ac:dyDescent="0.65">
      <c r="B189" s="303" t="str">
        <f t="shared" si="51"/>
        <v>031</v>
      </c>
      <c r="C189" s="196" t="e">
        <f>INDEX(INPUTS!$H$21:$H$30,MATCH(INVOICES!$B$179,INPUTS!$D$21:$D$30,0))</f>
        <v>#N/A</v>
      </c>
      <c r="D189" s="196" t="e">
        <f>INDEX(INPUTS!$E$21:$E$30,MATCH(INVOICES!$B$179,INPUTS!$D$21:$D$30,0))</f>
        <v>#N/A</v>
      </c>
      <c r="H189" s="304"/>
      <c r="I189" s="305">
        <f t="shared" si="52"/>
        <v>31</v>
      </c>
      <c r="J189" s="306"/>
      <c r="K189" s="307"/>
      <c r="L189" s="308">
        <f t="shared" si="53"/>
        <v>0</v>
      </c>
      <c r="M189" s="308">
        <f t="shared" si="54"/>
        <v>0</v>
      </c>
      <c r="N189" s="309"/>
      <c r="O189" s="310"/>
      <c r="P189" s="309"/>
    </row>
    <row r="190" spans="2:16" s="196" customFormat="1" ht="19" outlineLevel="1" x14ac:dyDescent="0.65">
      <c r="B190" s="303" t="str">
        <f t="shared" si="51"/>
        <v>031</v>
      </c>
      <c r="C190" s="196" t="e">
        <f>INDEX(INPUTS!$H$21:$H$30,MATCH(INVOICES!$B$179,INPUTS!$D$21:$D$30,0))</f>
        <v>#N/A</v>
      </c>
      <c r="D190" s="196" t="e">
        <f>INDEX(INPUTS!$E$21:$E$30,MATCH(INVOICES!$B$179,INPUTS!$D$21:$D$30,0))</f>
        <v>#N/A</v>
      </c>
      <c r="H190" s="304"/>
      <c r="I190" s="305">
        <f t="shared" si="52"/>
        <v>31</v>
      </c>
      <c r="J190" s="306"/>
      <c r="K190" s="307"/>
      <c r="L190" s="308">
        <f t="shared" si="53"/>
        <v>0</v>
      </c>
      <c r="M190" s="308">
        <f t="shared" si="54"/>
        <v>0</v>
      </c>
      <c r="N190" s="309"/>
      <c r="O190" s="310"/>
      <c r="P190" s="309"/>
    </row>
    <row r="191" spans="2:16" s="196" customFormat="1" ht="19" outlineLevel="1" x14ac:dyDescent="0.65">
      <c r="B191" s="303" t="str">
        <f t="shared" si="51"/>
        <v>031</v>
      </c>
      <c r="C191" s="196" t="e">
        <f>INDEX(INPUTS!$H$21:$H$30,MATCH(INVOICES!$B$179,INPUTS!$D$21:$D$30,0))</f>
        <v>#N/A</v>
      </c>
      <c r="D191" s="196" t="e">
        <f>INDEX(INPUTS!$E$21:$E$30,MATCH(INVOICES!$B$179,INPUTS!$D$21:$D$30,0))</f>
        <v>#N/A</v>
      </c>
      <c r="H191" s="304"/>
      <c r="I191" s="305">
        <f t="shared" si="52"/>
        <v>31</v>
      </c>
      <c r="J191" s="306"/>
      <c r="K191" s="307"/>
      <c r="L191" s="308">
        <f t="shared" si="53"/>
        <v>0</v>
      </c>
      <c r="M191" s="308">
        <f t="shared" si="54"/>
        <v>0</v>
      </c>
      <c r="N191" s="309"/>
      <c r="O191" s="310"/>
      <c r="P191" s="309"/>
    </row>
    <row r="192" spans="2:16" s="196" customFormat="1" ht="19" outlineLevel="1" x14ac:dyDescent="0.65">
      <c r="B192" s="303" t="str">
        <f t="shared" si="51"/>
        <v>031</v>
      </c>
      <c r="C192" s="196" t="e">
        <f>INDEX(INPUTS!$H$21:$H$30,MATCH(INVOICES!$B$179,INPUTS!$D$21:$D$30,0))</f>
        <v>#N/A</v>
      </c>
      <c r="D192" s="196" t="e">
        <f>INDEX(INPUTS!$E$21:$E$30,MATCH(INVOICES!$B$179,INPUTS!$D$21:$D$30,0))</f>
        <v>#N/A</v>
      </c>
      <c r="H192" s="304"/>
      <c r="I192" s="305">
        <f t="shared" si="52"/>
        <v>31</v>
      </c>
      <c r="J192" s="306"/>
      <c r="K192" s="307"/>
      <c r="L192" s="308">
        <f t="shared" si="53"/>
        <v>0</v>
      </c>
      <c r="M192" s="308">
        <f t="shared" si="54"/>
        <v>0</v>
      </c>
      <c r="N192" s="309"/>
      <c r="O192" s="310"/>
      <c r="P192" s="309"/>
    </row>
    <row r="193" spans="2:16" s="196" customFormat="1" ht="19" outlineLevel="1" x14ac:dyDescent="0.65">
      <c r="B193" s="303" t="str">
        <f t="shared" si="51"/>
        <v>031</v>
      </c>
      <c r="C193" s="196" t="e">
        <f>INDEX(INPUTS!$H$21:$H$30,MATCH(INVOICES!$B$179,INPUTS!$D$21:$D$30,0))</f>
        <v>#N/A</v>
      </c>
      <c r="D193" s="196" t="e">
        <f>INDEX(INPUTS!$E$21:$E$30,MATCH(INVOICES!$B$179,INPUTS!$D$21:$D$30,0))</f>
        <v>#N/A</v>
      </c>
      <c r="H193" s="304"/>
      <c r="I193" s="305">
        <f t="shared" si="52"/>
        <v>31</v>
      </c>
      <c r="J193" s="306"/>
      <c r="K193" s="307"/>
      <c r="L193" s="308">
        <f t="shared" si="53"/>
        <v>0</v>
      </c>
      <c r="M193" s="308">
        <f t="shared" si="54"/>
        <v>0</v>
      </c>
      <c r="N193" s="309"/>
      <c r="O193" s="310"/>
      <c r="P193" s="309"/>
    </row>
    <row r="194" spans="2:16" s="196" customFormat="1" ht="19" outlineLevel="1" x14ac:dyDescent="0.65">
      <c r="B194" s="303" t="str">
        <f t="shared" si="51"/>
        <v>031</v>
      </c>
      <c r="C194" s="196" t="e">
        <f>INDEX(INPUTS!$H$21:$H$30,MATCH(INVOICES!$B$179,INPUTS!$D$21:$D$30,0))</f>
        <v>#N/A</v>
      </c>
      <c r="D194" s="196" t="e">
        <f>INDEX(INPUTS!$E$21:$E$30,MATCH(INVOICES!$B$179,INPUTS!$D$21:$D$30,0))</f>
        <v>#N/A</v>
      </c>
      <c r="H194" s="304"/>
      <c r="I194" s="305">
        <f t="shared" si="52"/>
        <v>31</v>
      </c>
      <c r="J194" s="306"/>
      <c r="K194" s="307"/>
      <c r="L194" s="308">
        <f t="shared" si="53"/>
        <v>0</v>
      </c>
      <c r="M194" s="308">
        <f t="shared" si="54"/>
        <v>0</v>
      </c>
      <c r="N194" s="309"/>
      <c r="O194" s="310"/>
      <c r="P194" s="309"/>
    </row>
    <row r="195" spans="2:16" s="196" customFormat="1" ht="19" outlineLevel="1" collapsed="1" x14ac:dyDescent="0.65">
      <c r="B195" s="303" t="str">
        <f t="shared" si="51"/>
        <v>031</v>
      </c>
      <c r="C195" s="196" t="e">
        <f>INDEX(INPUTS!$H$21:$H$30,MATCH(INVOICES!$B$179,INPUTS!$D$21:$D$30,0))</f>
        <v>#N/A</v>
      </c>
      <c r="D195" s="196" t="e">
        <f>INDEX(INPUTS!$E$21:$E$30,MATCH(INVOICES!$B$179,INPUTS!$D$21:$D$30,0))</f>
        <v>#N/A</v>
      </c>
      <c r="H195" s="304"/>
      <c r="I195" s="305">
        <f t="shared" si="52"/>
        <v>31</v>
      </c>
      <c r="J195" s="306"/>
      <c r="K195" s="307"/>
      <c r="L195" s="308">
        <f t="shared" si="53"/>
        <v>0</v>
      </c>
      <c r="M195" s="308">
        <f t="shared" si="54"/>
        <v>0</v>
      </c>
      <c r="N195" s="309"/>
      <c r="O195" s="310"/>
      <c r="P195" s="309"/>
    </row>
    <row r="196" spans="2:16" ht="20.5" thickBot="1" x14ac:dyDescent="0.7">
      <c r="B196" s="311" t="s">
        <v>151</v>
      </c>
      <c r="C196" s="312"/>
      <c r="D196" s="313"/>
      <c r="E196" s="313"/>
      <c r="F196" s="313"/>
      <c r="G196" s="313"/>
      <c r="H196" s="314"/>
      <c r="I196" s="314"/>
      <c r="J196" s="315"/>
      <c r="K196" s="316">
        <f>SUM(K180:K193)</f>
        <v>0</v>
      </c>
      <c r="L196" s="316">
        <f>SUM(L180:L193)</f>
        <v>0</v>
      </c>
      <c r="M196" s="316">
        <f>SUM(M180:M193)</f>
        <v>0</v>
      </c>
      <c r="N196" s="317"/>
      <c r="O196" s="317"/>
      <c r="P196" s="317"/>
    </row>
    <row r="197" spans="2:16" ht="20.5" thickTop="1" x14ac:dyDescent="0.65">
      <c r="B197" s="300"/>
      <c r="I197" s="194"/>
    </row>
    <row r="198" spans="2:16" s="196" customFormat="1" x14ac:dyDescent="0.65">
      <c r="B198" s="300" t="str">
        <f>+INPUTS!C37</f>
        <v>Advisor 1</v>
      </c>
      <c r="C198" s="194"/>
      <c r="D198" s="194"/>
      <c r="E198" s="194"/>
      <c r="F198" s="194"/>
      <c r="G198" s="194"/>
      <c r="H198" s="319"/>
      <c r="I198" s="319" t="s">
        <v>147</v>
      </c>
      <c r="J198" s="319"/>
      <c r="K198" s="319"/>
      <c r="L198" s="319" t="s">
        <v>113</v>
      </c>
      <c r="M198" s="319" t="s">
        <v>126</v>
      </c>
      <c r="N198" s="319"/>
      <c r="O198" s="319"/>
      <c r="P198" s="319"/>
    </row>
    <row r="199" spans="2:16" s="196" customFormat="1" ht="19" outlineLevel="1" x14ac:dyDescent="0.65">
      <c r="B199" s="303" t="str">
        <f>B$198&amp;I199</f>
        <v>Advisor 131</v>
      </c>
      <c r="C199" s="196">
        <f>INDEX(INPUTS!$P$37:$P$52,MATCH(INVOICES!$B198,INPUTS!$C$37:$C$52,0))</f>
        <v>0</v>
      </c>
      <c r="H199" s="304"/>
      <c r="I199" s="305">
        <f>EOMONTH(J199,0)</f>
        <v>31</v>
      </c>
      <c r="J199" s="306"/>
      <c r="K199" s="307"/>
      <c r="L199" s="308">
        <f>+K199*0.1</f>
        <v>0</v>
      </c>
      <c r="M199" s="308">
        <f>+K199+L199</f>
        <v>0</v>
      </c>
      <c r="N199" s="309"/>
      <c r="O199" s="310"/>
      <c r="P199" s="309"/>
    </row>
    <row r="200" spans="2:16" s="196" customFormat="1" ht="19" outlineLevel="1" x14ac:dyDescent="0.65">
      <c r="B200" s="303" t="str">
        <f t="shared" ref="B200:B214" si="55">B$198&amp;I200</f>
        <v>Advisor 131</v>
      </c>
      <c r="C200" s="196">
        <f>INDEX(INPUTS!$P$37:$P$52,MATCH(INVOICES!$B$198,INPUTS!$C$37:$C$52,0))</f>
        <v>0</v>
      </c>
      <c r="H200" s="304"/>
      <c r="I200" s="305">
        <f t="shared" ref="I200:I214" si="56">EOMONTH(J200,0)</f>
        <v>31</v>
      </c>
      <c r="J200" s="306"/>
      <c r="K200" s="307"/>
      <c r="L200" s="308">
        <f t="shared" ref="L200:L214" si="57">+K200*0.1</f>
        <v>0</v>
      </c>
      <c r="M200" s="308">
        <f t="shared" ref="M200:M214" si="58">+K200+L200</f>
        <v>0</v>
      </c>
      <c r="N200" s="309"/>
      <c r="O200" s="310"/>
      <c r="P200" s="309"/>
    </row>
    <row r="201" spans="2:16" s="196" customFormat="1" ht="19" outlineLevel="1" x14ac:dyDescent="0.65">
      <c r="B201" s="303" t="str">
        <f t="shared" si="55"/>
        <v>Advisor 131</v>
      </c>
      <c r="C201" s="196">
        <f>INDEX(INPUTS!$P$37:$P$52,MATCH(INVOICES!$B$198,INPUTS!$C$37:$C$52,0))</f>
        <v>0</v>
      </c>
      <c r="H201" s="304"/>
      <c r="I201" s="305">
        <f t="shared" si="56"/>
        <v>31</v>
      </c>
      <c r="J201" s="306"/>
      <c r="K201" s="307"/>
      <c r="L201" s="308">
        <f t="shared" si="57"/>
        <v>0</v>
      </c>
      <c r="M201" s="308">
        <f t="shared" si="58"/>
        <v>0</v>
      </c>
      <c r="N201" s="309"/>
      <c r="O201" s="310"/>
      <c r="P201" s="309"/>
    </row>
    <row r="202" spans="2:16" s="196" customFormat="1" ht="19" outlineLevel="1" x14ac:dyDescent="0.65">
      <c r="B202" s="303" t="str">
        <f t="shared" si="55"/>
        <v>Advisor 131</v>
      </c>
      <c r="C202" s="196">
        <f>INDEX(INPUTS!$P$37:$P$52,MATCH(INVOICES!$B$198,INPUTS!$C$37:$C$52,0))</f>
        <v>0</v>
      </c>
      <c r="H202" s="304"/>
      <c r="I202" s="305">
        <f t="shared" si="56"/>
        <v>31</v>
      </c>
      <c r="J202" s="306"/>
      <c r="K202" s="307"/>
      <c r="L202" s="308">
        <f t="shared" si="57"/>
        <v>0</v>
      </c>
      <c r="M202" s="308">
        <f t="shared" si="58"/>
        <v>0</v>
      </c>
      <c r="N202" s="309"/>
      <c r="O202" s="310"/>
      <c r="P202" s="309"/>
    </row>
    <row r="203" spans="2:16" s="196" customFormat="1" ht="19" outlineLevel="1" x14ac:dyDescent="0.65">
      <c r="B203" s="303" t="str">
        <f t="shared" si="55"/>
        <v>Advisor 131</v>
      </c>
      <c r="C203" s="196">
        <f>INDEX(INPUTS!$P$37:$P$52,MATCH(INVOICES!$B$198,INPUTS!$C$37:$C$52,0))</f>
        <v>0</v>
      </c>
      <c r="H203" s="304"/>
      <c r="I203" s="305">
        <f t="shared" si="56"/>
        <v>31</v>
      </c>
      <c r="J203" s="306"/>
      <c r="K203" s="307"/>
      <c r="L203" s="308">
        <f t="shared" si="57"/>
        <v>0</v>
      </c>
      <c r="M203" s="308">
        <f t="shared" si="58"/>
        <v>0</v>
      </c>
      <c r="N203" s="309"/>
      <c r="O203" s="310"/>
      <c r="P203" s="309"/>
    </row>
    <row r="204" spans="2:16" s="196" customFormat="1" ht="19" outlineLevel="1" x14ac:dyDescent="0.65">
      <c r="B204" s="303" t="str">
        <f t="shared" si="55"/>
        <v>Advisor 131</v>
      </c>
      <c r="C204" s="196">
        <f>INDEX(INPUTS!$P$37:$P$52,MATCH(INVOICES!$B$198,INPUTS!$C$37:$C$52,0))</f>
        <v>0</v>
      </c>
      <c r="H204" s="304"/>
      <c r="I204" s="305">
        <f t="shared" si="56"/>
        <v>31</v>
      </c>
      <c r="J204" s="306"/>
      <c r="K204" s="307"/>
      <c r="L204" s="308">
        <f t="shared" si="57"/>
        <v>0</v>
      </c>
      <c r="M204" s="308">
        <f t="shared" si="58"/>
        <v>0</v>
      </c>
      <c r="N204" s="309"/>
      <c r="O204" s="310"/>
      <c r="P204" s="309"/>
    </row>
    <row r="205" spans="2:16" s="196" customFormat="1" ht="19" outlineLevel="1" x14ac:dyDescent="0.65">
      <c r="B205" s="303" t="str">
        <f t="shared" si="55"/>
        <v>Advisor 131</v>
      </c>
      <c r="C205" s="196">
        <f>INDEX(INPUTS!$P$37:$P$52,MATCH(INVOICES!$B$198,INPUTS!$C$37:$C$52,0))</f>
        <v>0</v>
      </c>
      <c r="H205" s="304"/>
      <c r="I205" s="305">
        <f t="shared" si="56"/>
        <v>31</v>
      </c>
      <c r="J205" s="306"/>
      <c r="K205" s="307"/>
      <c r="L205" s="308">
        <f t="shared" si="57"/>
        <v>0</v>
      </c>
      <c r="M205" s="308">
        <f t="shared" si="58"/>
        <v>0</v>
      </c>
      <c r="N205" s="309"/>
      <c r="O205" s="310"/>
      <c r="P205" s="309"/>
    </row>
    <row r="206" spans="2:16" s="196" customFormat="1" ht="19" outlineLevel="1" x14ac:dyDescent="0.65">
      <c r="B206" s="303" t="str">
        <f t="shared" si="55"/>
        <v>Advisor 131</v>
      </c>
      <c r="C206" s="196">
        <f>INDEX(INPUTS!$P$37:$P$52,MATCH(INVOICES!$B$198,INPUTS!$C$37:$C$52,0))</f>
        <v>0</v>
      </c>
      <c r="H206" s="304"/>
      <c r="I206" s="305">
        <f t="shared" si="56"/>
        <v>31</v>
      </c>
      <c r="J206" s="306"/>
      <c r="K206" s="307"/>
      <c r="L206" s="308">
        <f t="shared" si="57"/>
        <v>0</v>
      </c>
      <c r="M206" s="308">
        <f t="shared" si="58"/>
        <v>0</v>
      </c>
      <c r="N206" s="309"/>
      <c r="O206" s="310"/>
      <c r="P206" s="309"/>
    </row>
    <row r="207" spans="2:16" s="196" customFormat="1" ht="19" outlineLevel="1" x14ac:dyDescent="0.65">
      <c r="B207" s="303" t="str">
        <f t="shared" si="55"/>
        <v>Advisor 131</v>
      </c>
      <c r="C207" s="196">
        <f>INDEX(INPUTS!$P$37:$P$52,MATCH(INVOICES!$B$198,INPUTS!$C$37:$C$52,0))</f>
        <v>0</v>
      </c>
      <c r="H207" s="304"/>
      <c r="I207" s="305">
        <f t="shared" si="56"/>
        <v>31</v>
      </c>
      <c r="J207" s="306"/>
      <c r="K207" s="307"/>
      <c r="L207" s="308">
        <f t="shared" si="57"/>
        <v>0</v>
      </c>
      <c r="M207" s="308">
        <f t="shared" si="58"/>
        <v>0</v>
      </c>
      <c r="N207" s="309"/>
      <c r="O207" s="310"/>
      <c r="P207" s="309"/>
    </row>
    <row r="208" spans="2:16" s="196" customFormat="1" ht="19" outlineLevel="1" x14ac:dyDescent="0.65">
      <c r="B208" s="303" t="str">
        <f t="shared" si="55"/>
        <v>Advisor 131</v>
      </c>
      <c r="C208" s="196">
        <f>INDEX(INPUTS!$P$37:$P$52,MATCH(INVOICES!$B$198,INPUTS!$C$37:$C$52,0))</f>
        <v>0</v>
      </c>
      <c r="H208" s="304"/>
      <c r="I208" s="305">
        <f t="shared" si="56"/>
        <v>31</v>
      </c>
      <c r="J208" s="306"/>
      <c r="K208" s="307"/>
      <c r="L208" s="308">
        <f t="shared" si="57"/>
        <v>0</v>
      </c>
      <c r="M208" s="308">
        <f t="shared" si="58"/>
        <v>0</v>
      </c>
      <c r="N208" s="309"/>
      <c r="O208" s="310"/>
      <c r="P208" s="309"/>
    </row>
    <row r="209" spans="2:16" s="196" customFormat="1" ht="19" outlineLevel="1" x14ac:dyDescent="0.65">
      <c r="B209" s="303" t="str">
        <f t="shared" si="55"/>
        <v>Advisor 131</v>
      </c>
      <c r="C209" s="196">
        <f>INDEX(INPUTS!$P$37:$P$52,MATCH(INVOICES!$B$198,INPUTS!$C$37:$C$52,0))</f>
        <v>0</v>
      </c>
      <c r="H209" s="304"/>
      <c r="I209" s="305">
        <f t="shared" si="56"/>
        <v>31</v>
      </c>
      <c r="J209" s="306"/>
      <c r="K209" s="307"/>
      <c r="L209" s="308">
        <f t="shared" si="57"/>
        <v>0</v>
      </c>
      <c r="M209" s="308">
        <f t="shared" si="58"/>
        <v>0</v>
      </c>
      <c r="N209" s="309"/>
      <c r="O209" s="310"/>
      <c r="P209" s="309"/>
    </row>
    <row r="210" spans="2:16" s="196" customFormat="1" ht="19" outlineLevel="1" x14ac:dyDescent="0.65">
      <c r="B210" s="303" t="str">
        <f t="shared" si="55"/>
        <v>Advisor 131</v>
      </c>
      <c r="C210" s="196">
        <f>INDEX(INPUTS!$P$37:$P$52,MATCH(INVOICES!$B$198,INPUTS!$C$37:$C$52,0))</f>
        <v>0</v>
      </c>
      <c r="H210" s="304"/>
      <c r="I210" s="305">
        <f t="shared" si="56"/>
        <v>31</v>
      </c>
      <c r="J210" s="306"/>
      <c r="K210" s="307"/>
      <c r="L210" s="308">
        <f t="shared" si="57"/>
        <v>0</v>
      </c>
      <c r="M210" s="308">
        <f t="shared" si="58"/>
        <v>0</v>
      </c>
      <c r="N210" s="309"/>
      <c r="O210" s="310"/>
      <c r="P210" s="309"/>
    </row>
    <row r="211" spans="2:16" s="196" customFormat="1" ht="19" outlineLevel="1" x14ac:dyDescent="0.65">
      <c r="B211" s="303" t="str">
        <f t="shared" si="55"/>
        <v>Advisor 131</v>
      </c>
      <c r="C211" s="196">
        <f>INDEX(INPUTS!$P$37:$P$52,MATCH(INVOICES!$B$198,INPUTS!$C$37:$C$52,0))</f>
        <v>0</v>
      </c>
      <c r="H211" s="304"/>
      <c r="I211" s="305">
        <f t="shared" si="56"/>
        <v>31</v>
      </c>
      <c r="J211" s="306"/>
      <c r="K211" s="307"/>
      <c r="L211" s="308">
        <f t="shared" si="57"/>
        <v>0</v>
      </c>
      <c r="M211" s="308">
        <f t="shared" si="58"/>
        <v>0</v>
      </c>
      <c r="N211" s="309"/>
      <c r="O211" s="310"/>
      <c r="P211" s="309"/>
    </row>
    <row r="212" spans="2:16" s="196" customFormat="1" ht="19" outlineLevel="1" x14ac:dyDescent="0.65">
      <c r="B212" s="303" t="str">
        <f t="shared" si="55"/>
        <v>Advisor 131</v>
      </c>
      <c r="C212" s="196">
        <f>INDEX(INPUTS!$P$37:$P$52,MATCH(INVOICES!$B$198,INPUTS!$C$37:$C$52,0))</f>
        <v>0</v>
      </c>
      <c r="H212" s="304"/>
      <c r="I212" s="305">
        <f t="shared" si="56"/>
        <v>31</v>
      </c>
      <c r="J212" s="306"/>
      <c r="K212" s="307"/>
      <c r="L212" s="308">
        <f t="shared" si="57"/>
        <v>0</v>
      </c>
      <c r="M212" s="308">
        <f t="shared" si="58"/>
        <v>0</v>
      </c>
      <c r="N212" s="309"/>
      <c r="O212" s="310"/>
      <c r="P212" s="309"/>
    </row>
    <row r="213" spans="2:16" s="196" customFormat="1" ht="19" outlineLevel="1" x14ac:dyDescent="0.65">
      <c r="B213" s="303" t="str">
        <f t="shared" si="55"/>
        <v>Advisor 131</v>
      </c>
      <c r="C213" s="196">
        <f>INDEX(INPUTS!$P$37:$P$52,MATCH(INVOICES!$B$198,INPUTS!$C$37:$C$52,0))</f>
        <v>0</v>
      </c>
      <c r="H213" s="304"/>
      <c r="I213" s="305">
        <f t="shared" si="56"/>
        <v>31</v>
      </c>
      <c r="J213" s="306"/>
      <c r="K213" s="307"/>
      <c r="L213" s="308">
        <f t="shared" si="57"/>
        <v>0</v>
      </c>
      <c r="M213" s="308">
        <f t="shared" si="58"/>
        <v>0</v>
      </c>
      <c r="N213" s="309"/>
      <c r="O213" s="310"/>
      <c r="P213" s="309"/>
    </row>
    <row r="214" spans="2:16" s="196" customFormat="1" ht="19" outlineLevel="1" collapsed="1" x14ac:dyDescent="0.65">
      <c r="B214" s="303" t="str">
        <f t="shared" si="55"/>
        <v>Advisor 131</v>
      </c>
      <c r="C214" s="196">
        <f>INDEX(INPUTS!$P$37:$P$52,MATCH(INVOICES!$B$198,INPUTS!$C$37:$C$52,0))</f>
        <v>0</v>
      </c>
      <c r="H214" s="304"/>
      <c r="I214" s="305">
        <f t="shared" si="56"/>
        <v>31</v>
      </c>
      <c r="J214" s="306"/>
      <c r="K214" s="307"/>
      <c r="L214" s="308">
        <f t="shared" si="57"/>
        <v>0</v>
      </c>
      <c r="M214" s="308">
        <f t="shared" si="58"/>
        <v>0</v>
      </c>
      <c r="N214" s="309"/>
      <c r="O214" s="310"/>
      <c r="P214" s="309"/>
    </row>
    <row r="215" spans="2:16" ht="20.5" thickBot="1" x14ac:dyDescent="0.7">
      <c r="B215" s="311" t="s">
        <v>151</v>
      </c>
      <c r="C215" s="312"/>
      <c r="D215" s="313"/>
      <c r="E215" s="313"/>
      <c r="F215" s="313"/>
      <c r="G215" s="313"/>
      <c r="H215" s="314"/>
      <c r="I215" s="314"/>
      <c r="J215" s="315"/>
      <c r="K215" s="316">
        <f>SUM(K199:K212)</f>
        <v>0</v>
      </c>
      <c r="L215" s="316">
        <f>SUM(L199:L212)</f>
        <v>0</v>
      </c>
      <c r="M215" s="316">
        <f>SUM(M199:M212)</f>
        <v>0</v>
      </c>
      <c r="N215" s="317"/>
      <c r="O215" s="314"/>
      <c r="P215" s="317"/>
    </row>
    <row r="216" spans="2:16" ht="20.5" thickTop="1" x14ac:dyDescent="0.65">
      <c r="B216" s="300"/>
      <c r="I216" s="194"/>
    </row>
    <row r="217" spans="2:16" s="196" customFormat="1" x14ac:dyDescent="0.65">
      <c r="B217" s="300" t="str">
        <f>+INPUTS!C38</f>
        <v>Advisor 2</v>
      </c>
      <c r="C217" s="194"/>
      <c r="D217" s="194"/>
      <c r="E217" s="194"/>
      <c r="F217" s="194"/>
      <c r="G217" s="194"/>
      <c r="H217" s="319"/>
      <c r="I217" s="319" t="s">
        <v>147</v>
      </c>
      <c r="J217" s="319"/>
      <c r="K217" s="319"/>
      <c r="L217" s="319" t="s">
        <v>113</v>
      </c>
      <c r="M217" s="319" t="s">
        <v>126</v>
      </c>
      <c r="N217" s="319"/>
      <c r="O217" s="319"/>
      <c r="P217" s="319"/>
    </row>
    <row r="218" spans="2:16" s="196" customFormat="1" ht="19" outlineLevel="1" x14ac:dyDescent="0.65">
      <c r="B218" s="303" t="str">
        <f>$B$217&amp;I218</f>
        <v>Advisor 231</v>
      </c>
      <c r="C218" s="196">
        <f>INDEX(INPUTS!$P$37:$P$52,MATCH(INVOICES!$B$217,INPUTS!$C$37:$C$52,0))</f>
        <v>0</v>
      </c>
      <c r="H218" s="304"/>
      <c r="I218" s="305">
        <f>EOMONTH(J218,0)</f>
        <v>31</v>
      </c>
      <c r="J218" s="306"/>
      <c r="K218" s="307"/>
      <c r="L218" s="308">
        <f>+K218*0.1</f>
        <v>0</v>
      </c>
      <c r="M218" s="308">
        <f>+K218+L218</f>
        <v>0</v>
      </c>
      <c r="N218" s="309"/>
      <c r="O218" s="310"/>
      <c r="P218" s="309"/>
    </row>
    <row r="219" spans="2:16" s="196" customFormat="1" ht="19" outlineLevel="1" x14ac:dyDescent="0.65">
      <c r="B219" s="303" t="str">
        <f t="shared" ref="B219:B233" si="59">$B$217&amp;I219</f>
        <v>Advisor 231</v>
      </c>
      <c r="C219" s="196">
        <f>INDEX(INPUTS!$P$37:$P$52,MATCH(INVOICES!$B$217,INPUTS!$C$37:$C$52,0))</f>
        <v>0</v>
      </c>
      <c r="H219" s="304"/>
      <c r="I219" s="305">
        <f t="shared" ref="I219:I233" si="60">EOMONTH(J219,0)</f>
        <v>31</v>
      </c>
      <c r="J219" s="306"/>
      <c r="K219" s="307"/>
      <c r="L219" s="308">
        <f t="shared" ref="L219:L233" si="61">+K219*0.1</f>
        <v>0</v>
      </c>
      <c r="M219" s="308">
        <f t="shared" ref="M219:M233" si="62">+K219+L219</f>
        <v>0</v>
      </c>
      <c r="N219" s="309"/>
      <c r="O219" s="310"/>
      <c r="P219" s="309"/>
    </row>
    <row r="220" spans="2:16" s="196" customFormat="1" ht="19" outlineLevel="1" x14ac:dyDescent="0.65">
      <c r="B220" s="303" t="str">
        <f t="shared" si="59"/>
        <v>Advisor 231</v>
      </c>
      <c r="C220" s="196">
        <f>INDEX(INPUTS!$P$37:$P$52,MATCH(INVOICES!$B$217,INPUTS!$C$37:$C$52,0))</f>
        <v>0</v>
      </c>
      <c r="H220" s="304"/>
      <c r="I220" s="305">
        <f t="shared" si="60"/>
        <v>31</v>
      </c>
      <c r="J220" s="306"/>
      <c r="K220" s="307"/>
      <c r="L220" s="308">
        <f t="shared" si="61"/>
        <v>0</v>
      </c>
      <c r="M220" s="308">
        <f t="shared" si="62"/>
        <v>0</v>
      </c>
      <c r="N220" s="309"/>
      <c r="O220" s="310"/>
      <c r="P220" s="309"/>
    </row>
    <row r="221" spans="2:16" s="196" customFormat="1" ht="19" outlineLevel="1" x14ac:dyDescent="0.65">
      <c r="B221" s="303" t="str">
        <f t="shared" si="59"/>
        <v>Advisor 231</v>
      </c>
      <c r="C221" s="196">
        <f>INDEX(INPUTS!$P$37:$P$52,MATCH(INVOICES!$B$217,INPUTS!$C$37:$C$52,0))</f>
        <v>0</v>
      </c>
      <c r="H221" s="304"/>
      <c r="I221" s="305">
        <f t="shared" si="60"/>
        <v>31</v>
      </c>
      <c r="J221" s="306"/>
      <c r="K221" s="307"/>
      <c r="L221" s="308">
        <f t="shared" si="61"/>
        <v>0</v>
      </c>
      <c r="M221" s="308">
        <f t="shared" si="62"/>
        <v>0</v>
      </c>
      <c r="N221" s="309"/>
      <c r="O221" s="310"/>
      <c r="P221" s="309"/>
    </row>
    <row r="222" spans="2:16" s="196" customFormat="1" ht="19" outlineLevel="1" x14ac:dyDescent="0.65">
      <c r="B222" s="303" t="str">
        <f t="shared" si="59"/>
        <v>Advisor 231</v>
      </c>
      <c r="C222" s="196">
        <f>INDEX(INPUTS!$P$37:$P$52,MATCH(INVOICES!$B$217,INPUTS!$C$37:$C$52,0))</f>
        <v>0</v>
      </c>
      <c r="H222" s="304"/>
      <c r="I222" s="305">
        <f t="shared" si="60"/>
        <v>31</v>
      </c>
      <c r="J222" s="306"/>
      <c r="K222" s="307"/>
      <c r="L222" s="308">
        <f t="shared" si="61"/>
        <v>0</v>
      </c>
      <c r="M222" s="308">
        <f t="shared" si="62"/>
        <v>0</v>
      </c>
      <c r="N222" s="309"/>
      <c r="O222" s="310"/>
      <c r="P222" s="309"/>
    </row>
    <row r="223" spans="2:16" s="196" customFormat="1" ht="19" outlineLevel="1" x14ac:dyDescent="0.65">
      <c r="B223" s="303" t="str">
        <f t="shared" si="59"/>
        <v>Advisor 231</v>
      </c>
      <c r="C223" s="196">
        <f>INDEX(INPUTS!$P$37:$P$52,MATCH(INVOICES!$B$217,INPUTS!$C$37:$C$52,0))</f>
        <v>0</v>
      </c>
      <c r="H223" s="304"/>
      <c r="I223" s="305">
        <f t="shared" si="60"/>
        <v>31</v>
      </c>
      <c r="J223" s="306"/>
      <c r="K223" s="307"/>
      <c r="L223" s="308">
        <f t="shared" si="61"/>
        <v>0</v>
      </c>
      <c r="M223" s="308">
        <f t="shared" si="62"/>
        <v>0</v>
      </c>
      <c r="N223" s="309"/>
      <c r="O223" s="310"/>
      <c r="P223" s="309"/>
    </row>
    <row r="224" spans="2:16" s="196" customFormat="1" ht="19" outlineLevel="1" x14ac:dyDescent="0.65">
      <c r="B224" s="303" t="str">
        <f t="shared" si="59"/>
        <v>Advisor 231</v>
      </c>
      <c r="C224" s="196">
        <f>INDEX(INPUTS!$P$37:$P$52,MATCH(INVOICES!$B$217,INPUTS!$C$37:$C$52,0))</f>
        <v>0</v>
      </c>
      <c r="H224" s="304"/>
      <c r="I224" s="305">
        <f t="shared" si="60"/>
        <v>31</v>
      </c>
      <c r="J224" s="306"/>
      <c r="K224" s="307"/>
      <c r="L224" s="308">
        <f t="shared" si="61"/>
        <v>0</v>
      </c>
      <c r="M224" s="308">
        <f t="shared" si="62"/>
        <v>0</v>
      </c>
      <c r="N224" s="309"/>
      <c r="O224" s="310"/>
      <c r="P224" s="309"/>
    </row>
    <row r="225" spans="2:16" s="196" customFormat="1" ht="19" outlineLevel="1" x14ac:dyDescent="0.65">
      <c r="B225" s="303" t="str">
        <f t="shared" si="59"/>
        <v>Advisor 231</v>
      </c>
      <c r="C225" s="196">
        <f>INDEX(INPUTS!$P$37:$P$52,MATCH(INVOICES!$B$217,INPUTS!$C$37:$C$52,0))</f>
        <v>0</v>
      </c>
      <c r="H225" s="304"/>
      <c r="I225" s="305">
        <f t="shared" si="60"/>
        <v>31</v>
      </c>
      <c r="J225" s="306"/>
      <c r="K225" s="307"/>
      <c r="L225" s="308">
        <f t="shared" si="61"/>
        <v>0</v>
      </c>
      <c r="M225" s="308">
        <f t="shared" si="62"/>
        <v>0</v>
      </c>
      <c r="N225" s="309"/>
      <c r="O225" s="310"/>
      <c r="P225" s="309"/>
    </row>
    <row r="226" spans="2:16" s="196" customFormat="1" ht="19" outlineLevel="1" x14ac:dyDescent="0.65">
      <c r="B226" s="303" t="str">
        <f t="shared" si="59"/>
        <v>Advisor 231</v>
      </c>
      <c r="C226" s="196">
        <f>INDEX(INPUTS!$P$37:$P$52,MATCH(INVOICES!$B$217,INPUTS!$C$37:$C$52,0))</f>
        <v>0</v>
      </c>
      <c r="H226" s="304"/>
      <c r="I226" s="305">
        <f t="shared" si="60"/>
        <v>31</v>
      </c>
      <c r="J226" s="306"/>
      <c r="K226" s="307"/>
      <c r="L226" s="308">
        <f t="shared" si="61"/>
        <v>0</v>
      </c>
      <c r="M226" s="308">
        <f t="shared" si="62"/>
        <v>0</v>
      </c>
      <c r="N226" s="309"/>
      <c r="O226" s="310"/>
      <c r="P226" s="309"/>
    </row>
    <row r="227" spans="2:16" s="196" customFormat="1" ht="19" outlineLevel="1" x14ac:dyDescent="0.65">
      <c r="B227" s="303" t="str">
        <f t="shared" si="59"/>
        <v>Advisor 231</v>
      </c>
      <c r="C227" s="196">
        <f>INDEX(INPUTS!$P$37:$P$52,MATCH(INVOICES!$B$217,INPUTS!$C$37:$C$52,0))</f>
        <v>0</v>
      </c>
      <c r="H227" s="304"/>
      <c r="I227" s="305">
        <f t="shared" si="60"/>
        <v>31</v>
      </c>
      <c r="J227" s="306"/>
      <c r="K227" s="307"/>
      <c r="L227" s="308">
        <f t="shared" si="61"/>
        <v>0</v>
      </c>
      <c r="M227" s="308">
        <f t="shared" si="62"/>
        <v>0</v>
      </c>
      <c r="N227" s="309"/>
      <c r="O227" s="310"/>
      <c r="P227" s="309"/>
    </row>
    <row r="228" spans="2:16" s="196" customFormat="1" ht="19" outlineLevel="1" x14ac:dyDescent="0.65">
      <c r="B228" s="303" t="str">
        <f t="shared" si="59"/>
        <v>Advisor 231</v>
      </c>
      <c r="C228" s="196">
        <f>INDEX(INPUTS!$P$37:$P$52,MATCH(INVOICES!$B$217,INPUTS!$C$37:$C$52,0))</f>
        <v>0</v>
      </c>
      <c r="H228" s="304"/>
      <c r="I228" s="305">
        <f t="shared" si="60"/>
        <v>31</v>
      </c>
      <c r="J228" s="306"/>
      <c r="K228" s="307"/>
      <c r="L228" s="308">
        <f t="shared" si="61"/>
        <v>0</v>
      </c>
      <c r="M228" s="308">
        <f t="shared" si="62"/>
        <v>0</v>
      </c>
      <c r="N228" s="309"/>
      <c r="O228" s="310"/>
      <c r="P228" s="309"/>
    </row>
    <row r="229" spans="2:16" s="196" customFormat="1" ht="19" outlineLevel="1" x14ac:dyDescent="0.65">
      <c r="B229" s="303" t="str">
        <f t="shared" si="59"/>
        <v>Advisor 231</v>
      </c>
      <c r="C229" s="196">
        <f>INDEX(INPUTS!$P$37:$P$52,MATCH(INVOICES!$B$217,INPUTS!$C$37:$C$52,0))</f>
        <v>0</v>
      </c>
      <c r="H229" s="304"/>
      <c r="I229" s="305">
        <f t="shared" si="60"/>
        <v>31</v>
      </c>
      <c r="J229" s="306"/>
      <c r="K229" s="307"/>
      <c r="L229" s="308">
        <f t="shared" si="61"/>
        <v>0</v>
      </c>
      <c r="M229" s="308">
        <f t="shared" si="62"/>
        <v>0</v>
      </c>
      <c r="N229" s="309"/>
      <c r="O229" s="310"/>
      <c r="P229" s="309"/>
    </row>
    <row r="230" spans="2:16" s="196" customFormat="1" ht="19" outlineLevel="1" x14ac:dyDescent="0.65">
      <c r="B230" s="303" t="str">
        <f t="shared" si="59"/>
        <v>Advisor 231</v>
      </c>
      <c r="C230" s="196">
        <f>INDEX(INPUTS!$P$37:$P$52,MATCH(INVOICES!$B$217,INPUTS!$C$37:$C$52,0))</f>
        <v>0</v>
      </c>
      <c r="H230" s="304"/>
      <c r="I230" s="305">
        <f t="shared" si="60"/>
        <v>31</v>
      </c>
      <c r="J230" s="306"/>
      <c r="K230" s="307"/>
      <c r="L230" s="308">
        <f t="shared" si="61"/>
        <v>0</v>
      </c>
      <c r="M230" s="308">
        <f t="shared" si="62"/>
        <v>0</v>
      </c>
      <c r="N230" s="309"/>
      <c r="O230" s="310"/>
      <c r="P230" s="309"/>
    </row>
    <row r="231" spans="2:16" s="196" customFormat="1" ht="19" outlineLevel="1" x14ac:dyDescent="0.65">
      <c r="B231" s="303" t="str">
        <f t="shared" si="59"/>
        <v>Advisor 231</v>
      </c>
      <c r="C231" s="196">
        <f>INDEX(INPUTS!$P$37:$P$52,MATCH(INVOICES!$B$217,INPUTS!$C$37:$C$52,0))</f>
        <v>0</v>
      </c>
      <c r="H231" s="304"/>
      <c r="I231" s="305">
        <f t="shared" si="60"/>
        <v>31</v>
      </c>
      <c r="J231" s="306"/>
      <c r="K231" s="307"/>
      <c r="L231" s="308">
        <f t="shared" si="61"/>
        <v>0</v>
      </c>
      <c r="M231" s="308">
        <f t="shared" si="62"/>
        <v>0</v>
      </c>
      <c r="N231" s="309"/>
      <c r="O231" s="310"/>
      <c r="P231" s="309"/>
    </row>
    <row r="232" spans="2:16" s="196" customFormat="1" ht="19" outlineLevel="1" x14ac:dyDescent="0.65">
      <c r="B232" s="303" t="str">
        <f t="shared" si="59"/>
        <v>Advisor 231</v>
      </c>
      <c r="C232" s="196">
        <f>INDEX(INPUTS!$P$37:$P$52,MATCH(INVOICES!$B$217,INPUTS!$C$37:$C$52,0))</f>
        <v>0</v>
      </c>
      <c r="H232" s="304"/>
      <c r="I232" s="305">
        <f t="shared" si="60"/>
        <v>31</v>
      </c>
      <c r="J232" s="306"/>
      <c r="K232" s="307"/>
      <c r="L232" s="308">
        <f t="shared" si="61"/>
        <v>0</v>
      </c>
      <c r="M232" s="308">
        <f t="shared" si="62"/>
        <v>0</v>
      </c>
      <c r="N232" s="309"/>
      <c r="O232" s="310"/>
      <c r="P232" s="309"/>
    </row>
    <row r="233" spans="2:16" s="196" customFormat="1" ht="19" outlineLevel="1" collapsed="1" x14ac:dyDescent="0.65">
      <c r="B233" s="303" t="str">
        <f t="shared" si="59"/>
        <v>Advisor 231</v>
      </c>
      <c r="C233" s="196">
        <f>INDEX(INPUTS!$P$37:$P$52,MATCH(INVOICES!$B$217,INPUTS!$C$37:$C$52,0))</f>
        <v>0</v>
      </c>
      <c r="H233" s="304"/>
      <c r="I233" s="305">
        <f t="shared" si="60"/>
        <v>31</v>
      </c>
      <c r="J233" s="306"/>
      <c r="K233" s="307"/>
      <c r="L233" s="308">
        <f t="shared" si="61"/>
        <v>0</v>
      </c>
      <c r="M233" s="308">
        <f t="shared" si="62"/>
        <v>0</v>
      </c>
      <c r="N233" s="309"/>
      <c r="O233" s="310"/>
      <c r="P233" s="309"/>
    </row>
    <row r="234" spans="2:16" ht="20.5" thickBot="1" x14ac:dyDescent="0.7">
      <c r="B234" s="311" t="s">
        <v>151</v>
      </c>
      <c r="C234" s="312"/>
      <c r="D234" s="313"/>
      <c r="E234" s="313"/>
      <c r="F234" s="313"/>
      <c r="G234" s="313"/>
      <c r="H234" s="314"/>
      <c r="I234" s="314"/>
      <c r="J234" s="315"/>
      <c r="K234" s="316">
        <f>SUM(K218:K231)</f>
        <v>0</v>
      </c>
      <c r="L234" s="316">
        <f>SUM(L218:L231)</f>
        <v>0</v>
      </c>
      <c r="M234" s="316">
        <f>SUM(M218:M231)</f>
        <v>0</v>
      </c>
      <c r="N234" s="317"/>
      <c r="O234" s="314"/>
      <c r="P234" s="317"/>
    </row>
    <row r="235" spans="2:16" ht="20.5" thickTop="1" x14ac:dyDescent="0.65">
      <c r="B235" s="300"/>
      <c r="I235" s="194"/>
    </row>
    <row r="236" spans="2:16" s="196" customFormat="1" x14ac:dyDescent="0.65">
      <c r="B236" s="300" t="str">
        <f>+INPUTS!C39</f>
        <v>Advisor 3</v>
      </c>
      <c r="C236" s="194"/>
      <c r="D236" s="194"/>
      <c r="E236" s="194"/>
      <c r="F236" s="194"/>
      <c r="G236" s="194"/>
      <c r="H236" s="319"/>
      <c r="I236" s="319" t="s">
        <v>147</v>
      </c>
      <c r="J236" s="319"/>
      <c r="K236" s="319"/>
      <c r="L236" s="319" t="s">
        <v>113</v>
      </c>
      <c r="M236" s="319" t="s">
        <v>126</v>
      </c>
      <c r="N236" s="319"/>
      <c r="O236" s="319"/>
      <c r="P236" s="319"/>
    </row>
    <row r="237" spans="2:16" s="196" customFormat="1" ht="19" outlineLevel="1" x14ac:dyDescent="0.65">
      <c r="B237" s="303" t="str">
        <f>$B$236&amp;I237</f>
        <v>Advisor 331</v>
      </c>
      <c r="C237" s="196">
        <f>INDEX(INPUTS!$P$37:$P$52,MATCH(INVOICES!$B$236,INPUTS!$C$37:$C$52,0))</f>
        <v>0</v>
      </c>
      <c r="H237" s="304"/>
      <c r="I237" s="305">
        <f>EOMONTH(J237,0)</f>
        <v>31</v>
      </c>
      <c r="J237" s="306"/>
      <c r="K237" s="307"/>
      <c r="L237" s="308">
        <f>+K237*0.1</f>
        <v>0</v>
      </c>
      <c r="M237" s="308">
        <f>+K237+L237</f>
        <v>0</v>
      </c>
      <c r="N237" s="309"/>
      <c r="O237" s="310"/>
      <c r="P237" s="309"/>
    </row>
    <row r="238" spans="2:16" s="196" customFormat="1" ht="19" outlineLevel="1" x14ac:dyDescent="0.65">
      <c r="B238" s="303" t="str">
        <f t="shared" ref="B238:B252" si="63">$B$236&amp;I238</f>
        <v>Advisor 331</v>
      </c>
      <c r="C238" s="196">
        <f>INDEX(INPUTS!$P$37:$P$52,MATCH(INVOICES!$B$236,INPUTS!$C$37:$C$52,0))</f>
        <v>0</v>
      </c>
      <c r="H238" s="304"/>
      <c r="I238" s="305">
        <f t="shared" ref="I238:I252" si="64">EOMONTH(J238,0)</f>
        <v>31</v>
      </c>
      <c r="J238" s="306"/>
      <c r="K238" s="307"/>
      <c r="L238" s="308">
        <f t="shared" ref="L238:L252" si="65">+K238*0.1</f>
        <v>0</v>
      </c>
      <c r="M238" s="308">
        <f t="shared" ref="M238:M252" si="66">+K238+L238</f>
        <v>0</v>
      </c>
      <c r="N238" s="309"/>
      <c r="O238" s="310"/>
      <c r="P238" s="309"/>
    </row>
    <row r="239" spans="2:16" s="196" customFormat="1" ht="19" outlineLevel="1" x14ac:dyDescent="0.65">
      <c r="B239" s="303" t="str">
        <f t="shared" si="63"/>
        <v>Advisor 331</v>
      </c>
      <c r="C239" s="196">
        <f>INDEX(INPUTS!$P$37:$P$52,MATCH(INVOICES!$B$236,INPUTS!$C$37:$C$52,0))</f>
        <v>0</v>
      </c>
      <c r="H239" s="304"/>
      <c r="I239" s="305">
        <f t="shared" si="64"/>
        <v>31</v>
      </c>
      <c r="J239" s="306"/>
      <c r="K239" s="307"/>
      <c r="L239" s="308">
        <f t="shared" si="65"/>
        <v>0</v>
      </c>
      <c r="M239" s="308">
        <f t="shared" si="66"/>
        <v>0</v>
      </c>
      <c r="N239" s="309"/>
      <c r="O239" s="310"/>
      <c r="P239" s="309"/>
    </row>
    <row r="240" spans="2:16" s="196" customFormat="1" ht="19" outlineLevel="1" x14ac:dyDescent="0.65">
      <c r="B240" s="303" t="str">
        <f t="shared" si="63"/>
        <v>Advisor 331</v>
      </c>
      <c r="C240" s="196">
        <f>INDEX(INPUTS!$P$37:$P$52,MATCH(INVOICES!$B$236,INPUTS!$C$37:$C$52,0))</f>
        <v>0</v>
      </c>
      <c r="H240" s="304"/>
      <c r="I240" s="305">
        <f t="shared" si="64"/>
        <v>31</v>
      </c>
      <c r="J240" s="306"/>
      <c r="K240" s="307"/>
      <c r="L240" s="308">
        <f t="shared" si="65"/>
        <v>0</v>
      </c>
      <c r="M240" s="308">
        <f t="shared" si="66"/>
        <v>0</v>
      </c>
      <c r="N240" s="309"/>
      <c r="O240" s="310"/>
      <c r="P240" s="309"/>
    </row>
    <row r="241" spans="2:16" s="196" customFormat="1" ht="19" outlineLevel="1" x14ac:dyDescent="0.65">
      <c r="B241" s="303" t="str">
        <f t="shared" si="63"/>
        <v>Advisor 331</v>
      </c>
      <c r="C241" s="196">
        <f>INDEX(INPUTS!$P$37:$P$52,MATCH(INVOICES!$B$236,INPUTS!$C$37:$C$52,0))</f>
        <v>0</v>
      </c>
      <c r="H241" s="304"/>
      <c r="I241" s="305">
        <f t="shared" si="64"/>
        <v>31</v>
      </c>
      <c r="J241" s="306"/>
      <c r="K241" s="307"/>
      <c r="L241" s="308">
        <f t="shared" si="65"/>
        <v>0</v>
      </c>
      <c r="M241" s="308">
        <f t="shared" si="66"/>
        <v>0</v>
      </c>
      <c r="N241" s="309"/>
      <c r="O241" s="310"/>
      <c r="P241" s="309"/>
    </row>
    <row r="242" spans="2:16" s="196" customFormat="1" ht="19" outlineLevel="1" x14ac:dyDescent="0.65">
      <c r="B242" s="303" t="str">
        <f t="shared" si="63"/>
        <v>Advisor 331</v>
      </c>
      <c r="C242" s="196">
        <f>INDEX(INPUTS!$P$37:$P$52,MATCH(INVOICES!$B$236,INPUTS!$C$37:$C$52,0))</f>
        <v>0</v>
      </c>
      <c r="H242" s="304"/>
      <c r="I242" s="305">
        <f t="shared" si="64"/>
        <v>31</v>
      </c>
      <c r="J242" s="306"/>
      <c r="K242" s="307"/>
      <c r="L242" s="308">
        <f t="shared" si="65"/>
        <v>0</v>
      </c>
      <c r="M242" s="308">
        <f t="shared" si="66"/>
        <v>0</v>
      </c>
      <c r="N242" s="309"/>
      <c r="O242" s="310"/>
      <c r="P242" s="309"/>
    </row>
    <row r="243" spans="2:16" s="196" customFormat="1" ht="19" outlineLevel="1" x14ac:dyDescent="0.65">
      <c r="B243" s="303" t="str">
        <f t="shared" si="63"/>
        <v>Advisor 331</v>
      </c>
      <c r="C243" s="196">
        <f>INDEX(INPUTS!$P$37:$P$52,MATCH(INVOICES!$B$236,INPUTS!$C$37:$C$52,0))</f>
        <v>0</v>
      </c>
      <c r="H243" s="304"/>
      <c r="I243" s="305">
        <f t="shared" si="64"/>
        <v>31</v>
      </c>
      <c r="J243" s="306"/>
      <c r="K243" s="307"/>
      <c r="L243" s="308">
        <f t="shared" si="65"/>
        <v>0</v>
      </c>
      <c r="M243" s="308">
        <f t="shared" si="66"/>
        <v>0</v>
      </c>
      <c r="N243" s="309"/>
      <c r="O243" s="310"/>
      <c r="P243" s="309"/>
    </row>
    <row r="244" spans="2:16" s="196" customFormat="1" ht="19" outlineLevel="1" x14ac:dyDescent="0.65">
      <c r="B244" s="303" t="str">
        <f t="shared" si="63"/>
        <v>Advisor 331</v>
      </c>
      <c r="C244" s="196">
        <f>INDEX(INPUTS!$P$37:$P$52,MATCH(INVOICES!$B$236,INPUTS!$C$37:$C$52,0))</f>
        <v>0</v>
      </c>
      <c r="H244" s="304"/>
      <c r="I244" s="305">
        <f t="shared" si="64"/>
        <v>31</v>
      </c>
      <c r="J244" s="306"/>
      <c r="K244" s="307"/>
      <c r="L244" s="308">
        <f t="shared" si="65"/>
        <v>0</v>
      </c>
      <c r="M244" s="308">
        <f t="shared" si="66"/>
        <v>0</v>
      </c>
      <c r="N244" s="309"/>
      <c r="O244" s="310"/>
      <c r="P244" s="309"/>
    </row>
    <row r="245" spans="2:16" s="196" customFormat="1" ht="19" outlineLevel="1" x14ac:dyDescent="0.65">
      <c r="B245" s="303" t="str">
        <f t="shared" si="63"/>
        <v>Advisor 331</v>
      </c>
      <c r="C245" s="196">
        <f>INDEX(INPUTS!$P$37:$P$52,MATCH(INVOICES!$B$236,INPUTS!$C$37:$C$52,0))</f>
        <v>0</v>
      </c>
      <c r="H245" s="304"/>
      <c r="I245" s="305">
        <f t="shared" si="64"/>
        <v>31</v>
      </c>
      <c r="J245" s="306"/>
      <c r="K245" s="307"/>
      <c r="L245" s="308">
        <f t="shared" si="65"/>
        <v>0</v>
      </c>
      <c r="M245" s="308">
        <f t="shared" si="66"/>
        <v>0</v>
      </c>
      <c r="N245" s="309"/>
      <c r="O245" s="310"/>
      <c r="P245" s="309"/>
    </row>
    <row r="246" spans="2:16" s="196" customFormat="1" ht="19" outlineLevel="1" x14ac:dyDescent="0.65">
      <c r="B246" s="303" t="str">
        <f t="shared" si="63"/>
        <v>Advisor 331</v>
      </c>
      <c r="C246" s="196">
        <f>INDEX(INPUTS!$P$37:$P$52,MATCH(INVOICES!$B$236,INPUTS!$C$37:$C$52,0))</f>
        <v>0</v>
      </c>
      <c r="H246" s="304"/>
      <c r="I246" s="305">
        <f t="shared" si="64"/>
        <v>31</v>
      </c>
      <c r="J246" s="306"/>
      <c r="K246" s="307"/>
      <c r="L246" s="308">
        <f t="shared" si="65"/>
        <v>0</v>
      </c>
      <c r="M246" s="308">
        <f t="shared" si="66"/>
        <v>0</v>
      </c>
      <c r="N246" s="309"/>
      <c r="O246" s="310"/>
      <c r="P246" s="309"/>
    </row>
    <row r="247" spans="2:16" s="196" customFormat="1" ht="19" outlineLevel="1" x14ac:dyDescent="0.65">
      <c r="B247" s="303" t="str">
        <f t="shared" si="63"/>
        <v>Advisor 331</v>
      </c>
      <c r="C247" s="196">
        <f>INDEX(INPUTS!$P$37:$P$52,MATCH(INVOICES!$B$236,INPUTS!$C$37:$C$52,0))</f>
        <v>0</v>
      </c>
      <c r="H247" s="304"/>
      <c r="I247" s="305">
        <f t="shared" si="64"/>
        <v>31</v>
      </c>
      <c r="J247" s="306"/>
      <c r="K247" s="307"/>
      <c r="L247" s="308">
        <f t="shared" si="65"/>
        <v>0</v>
      </c>
      <c r="M247" s="308">
        <f t="shared" si="66"/>
        <v>0</v>
      </c>
      <c r="N247" s="309"/>
      <c r="O247" s="310"/>
      <c r="P247" s="309"/>
    </row>
    <row r="248" spans="2:16" s="196" customFormat="1" ht="19" outlineLevel="1" x14ac:dyDescent="0.65">
      <c r="B248" s="303" t="str">
        <f t="shared" si="63"/>
        <v>Advisor 331</v>
      </c>
      <c r="C248" s="196">
        <f>INDEX(INPUTS!$P$37:$P$52,MATCH(INVOICES!$B$236,INPUTS!$C$37:$C$52,0))</f>
        <v>0</v>
      </c>
      <c r="H248" s="304"/>
      <c r="I248" s="305">
        <f t="shared" si="64"/>
        <v>31</v>
      </c>
      <c r="J248" s="306"/>
      <c r="K248" s="307"/>
      <c r="L248" s="308">
        <f t="shared" si="65"/>
        <v>0</v>
      </c>
      <c r="M248" s="308">
        <f t="shared" si="66"/>
        <v>0</v>
      </c>
      <c r="N248" s="309"/>
      <c r="O248" s="310"/>
      <c r="P248" s="309"/>
    </row>
    <row r="249" spans="2:16" s="196" customFormat="1" ht="19" outlineLevel="1" x14ac:dyDescent="0.65">
      <c r="B249" s="303" t="str">
        <f t="shared" si="63"/>
        <v>Advisor 331</v>
      </c>
      <c r="C249" s="196">
        <f>INDEX(INPUTS!$P$37:$P$52,MATCH(INVOICES!$B$236,INPUTS!$C$37:$C$52,0))</f>
        <v>0</v>
      </c>
      <c r="H249" s="304"/>
      <c r="I249" s="305">
        <f t="shared" si="64"/>
        <v>31</v>
      </c>
      <c r="J249" s="306"/>
      <c r="K249" s="307"/>
      <c r="L249" s="308">
        <f t="shared" si="65"/>
        <v>0</v>
      </c>
      <c r="M249" s="308">
        <f t="shared" si="66"/>
        <v>0</v>
      </c>
      <c r="N249" s="309"/>
      <c r="O249" s="310"/>
      <c r="P249" s="309"/>
    </row>
    <row r="250" spans="2:16" s="196" customFormat="1" ht="19" outlineLevel="1" x14ac:dyDescent="0.65">
      <c r="B250" s="303" t="str">
        <f t="shared" si="63"/>
        <v>Advisor 331</v>
      </c>
      <c r="C250" s="196">
        <f>INDEX(INPUTS!$P$37:$P$52,MATCH(INVOICES!$B$236,INPUTS!$C$37:$C$52,0))</f>
        <v>0</v>
      </c>
      <c r="H250" s="304"/>
      <c r="I250" s="305">
        <f t="shared" si="64"/>
        <v>31</v>
      </c>
      <c r="J250" s="306"/>
      <c r="K250" s="307"/>
      <c r="L250" s="308">
        <f t="shared" si="65"/>
        <v>0</v>
      </c>
      <c r="M250" s="308">
        <f t="shared" si="66"/>
        <v>0</v>
      </c>
      <c r="N250" s="309"/>
      <c r="O250" s="310"/>
      <c r="P250" s="309"/>
    </row>
    <row r="251" spans="2:16" s="196" customFormat="1" ht="19" outlineLevel="1" x14ac:dyDescent="0.65">
      <c r="B251" s="303" t="str">
        <f t="shared" si="63"/>
        <v>Advisor 331</v>
      </c>
      <c r="C251" s="196">
        <f>INDEX(INPUTS!$P$37:$P$52,MATCH(INVOICES!$B$236,INPUTS!$C$37:$C$52,0))</f>
        <v>0</v>
      </c>
      <c r="H251" s="304"/>
      <c r="I251" s="305">
        <f t="shared" si="64"/>
        <v>31</v>
      </c>
      <c r="J251" s="306"/>
      <c r="K251" s="307"/>
      <c r="L251" s="308">
        <f t="shared" si="65"/>
        <v>0</v>
      </c>
      <c r="M251" s="308">
        <f t="shared" si="66"/>
        <v>0</v>
      </c>
      <c r="N251" s="309"/>
      <c r="O251" s="310"/>
      <c r="P251" s="309"/>
    </row>
    <row r="252" spans="2:16" s="196" customFormat="1" ht="19" outlineLevel="1" collapsed="1" x14ac:dyDescent="0.65">
      <c r="B252" s="303" t="str">
        <f t="shared" si="63"/>
        <v>Advisor 331</v>
      </c>
      <c r="C252" s="196">
        <f>INDEX(INPUTS!$P$37:$P$52,MATCH(INVOICES!$B$236,INPUTS!$C$37:$C$52,0))</f>
        <v>0</v>
      </c>
      <c r="H252" s="304"/>
      <c r="I252" s="305">
        <f t="shared" si="64"/>
        <v>31</v>
      </c>
      <c r="J252" s="306"/>
      <c r="K252" s="307"/>
      <c r="L252" s="308">
        <f t="shared" si="65"/>
        <v>0</v>
      </c>
      <c r="M252" s="308">
        <f t="shared" si="66"/>
        <v>0</v>
      </c>
      <c r="N252" s="309"/>
      <c r="O252" s="310"/>
      <c r="P252" s="309"/>
    </row>
    <row r="253" spans="2:16" ht="20.5" thickBot="1" x14ac:dyDescent="0.7">
      <c r="B253" s="311" t="s">
        <v>151</v>
      </c>
      <c r="C253" s="312"/>
      <c r="D253" s="313"/>
      <c r="E253" s="313"/>
      <c r="F253" s="313"/>
      <c r="G253" s="313"/>
      <c r="H253" s="314"/>
      <c r="I253" s="314"/>
      <c r="J253" s="315"/>
      <c r="K253" s="316">
        <f>SUM(K237:K250)</f>
        <v>0</v>
      </c>
      <c r="L253" s="316">
        <f>SUM(L237:L250)</f>
        <v>0</v>
      </c>
      <c r="M253" s="316">
        <f>SUM(M237:M250)</f>
        <v>0</v>
      </c>
      <c r="N253" s="317"/>
      <c r="O253" s="314"/>
      <c r="P253" s="317"/>
    </row>
    <row r="254" spans="2:16" ht="20.5" thickTop="1" x14ac:dyDescent="0.65">
      <c r="B254" s="300"/>
      <c r="I254" s="194"/>
    </row>
    <row r="255" spans="2:16" s="196" customFormat="1" x14ac:dyDescent="0.65">
      <c r="B255" s="300" t="str">
        <f>+INPUTS!C40</f>
        <v>Advisor 4</v>
      </c>
      <c r="C255" s="194"/>
      <c r="D255" s="194"/>
      <c r="E255" s="194"/>
      <c r="F255" s="194"/>
      <c r="G255" s="194"/>
      <c r="H255" s="319"/>
      <c r="I255" s="319" t="s">
        <v>147</v>
      </c>
      <c r="J255" s="319"/>
      <c r="K255" s="319"/>
      <c r="L255" s="319" t="s">
        <v>113</v>
      </c>
      <c r="M255" s="319" t="s">
        <v>126</v>
      </c>
      <c r="N255" s="319"/>
      <c r="O255" s="319"/>
      <c r="P255" s="319"/>
    </row>
    <row r="256" spans="2:16" s="196" customFormat="1" ht="19" outlineLevel="1" x14ac:dyDescent="0.65">
      <c r="B256" s="303" t="str">
        <f>$B$255&amp;I256</f>
        <v>Advisor 431</v>
      </c>
      <c r="C256" s="196">
        <f>INDEX(INPUTS!$P$37:$P$52,MATCH(INVOICES!$B$255,INPUTS!$C$37:$C$52,0))</f>
        <v>0</v>
      </c>
      <c r="H256" s="304"/>
      <c r="I256" s="305">
        <f>EOMONTH(J256,0)</f>
        <v>31</v>
      </c>
      <c r="J256" s="306"/>
      <c r="K256" s="307"/>
      <c r="L256" s="308">
        <f>+K256*0.1</f>
        <v>0</v>
      </c>
      <c r="M256" s="308">
        <f>+K256+L256</f>
        <v>0</v>
      </c>
      <c r="N256" s="309"/>
      <c r="O256" s="310"/>
      <c r="P256" s="309"/>
    </row>
    <row r="257" spans="2:16" s="196" customFormat="1" ht="19" outlineLevel="1" x14ac:dyDescent="0.65">
      <c r="B257" s="303" t="str">
        <f t="shared" ref="B257:B271" si="67">$B$255&amp;I257</f>
        <v>Advisor 431</v>
      </c>
      <c r="C257" s="196">
        <f>INDEX(INPUTS!$P$37:$P$52,MATCH(INVOICES!$B$255,INPUTS!$C$37:$C$52,0))</f>
        <v>0</v>
      </c>
      <c r="H257" s="304"/>
      <c r="I257" s="305">
        <f t="shared" ref="I257:I271" si="68">EOMONTH(J257,0)</f>
        <v>31</v>
      </c>
      <c r="J257" s="306"/>
      <c r="K257" s="307"/>
      <c r="L257" s="308">
        <f t="shared" ref="L257:L271" si="69">+K257*0.1</f>
        <v>0</v>
      </c>
      <c r="M257" s="308">
        <f t="shared" ref="M257:M271" si="70">+K257+L257</f>
        <v>0</v>
      </c>
      <c r="N257" s="309"/>
      <c r="O257" s="310"/>
      <c r="P257" s="309"/>
    </row>
    <row r="258" spans="2:16" s="196" customFormat="1" ht="19" outlineLevel="1" x14ac:dyDescent="0.65">
      <c r="B258" s="303" t="str">
        <f t="shared" si="67"/>
        <v>Advisor 431</v>
      </c>
      <c r="C258" s="196">
        <f>INDEX(INPUTS!$P$37:$P$52,MATCH(INVOICES!$B$255,INPUTS!$C$37:$C$52,0))</f>
        <v>0</v>
      </c>
      <c r="H258" s="304"/>
      <c r="I258" s="305">
        <f t="shared" si="68"/>
        <v>31</v>
      </c>
      <c r="J258" s="306"/>
      <c r="K258" s="307"/>
      <c r="L258" s="308">
        <f t="shared" si="69"/>
        <v>0</v>
      </c>
      <c r="M258" s="308">
        <f t="shared" si="70"/>
        <v>0</v>
      </c>
      <c r="N258" s="309"/>
      <c r="O258" s="310"/>
      <c r="P258" s="309"/>
    </row>
    <row r="259" spans="2:16" s="196" customFormat="1" ht="19" outlineLevel="1" x14ac:dyDescent="0.65">
      <c r="B259" s="303" t="str">
        <f t="shared" si="67"/>
        <v>Advisor 431</v>
      </c>
      <c r="C259" s="196">
        <f>INDEX(INPUTS!$P$37:$P$52,MATCH(INVOICES!$B$255,INPUTS!$C$37:$C$52,0))</f>
        <v>0</v>
      </c>
      <c r="H259" s="304"/>
      <c r="I259" s="305">
        <f t="shared" si="68"/>
        <v>31</v>
      </c>
      <c r="J259" s="306"/>
      <c r="K259" s="307"/>
      <c r="L259" s="308">
        <f t="shared" si="69"/>
        <v>0</v>
      </c>
      <c r="M259" s="308">
        <f t="shared" si="70"/>
        <v>0</v>
      </c>
      <c r="N259" s="309"/>
      <c r="O259" s="310"/>
      <c r="P259" s="309"/>
    </row>
    <row r="260" spans="2:16" s="196" customFormat="1" ht="19" outlineLevel="1" x14ac:dyDescent="0.65">
      <c r="B260" s="303" t="str">
        <f t="shared" si="67"/>
        <v>Advisor 431</v>
      </c>
      <c r="C260" s="196">
        <f>INDEX(INPUTS!$P$37:$P$52,MATCH(INVOICES!$B$255,INPUTS!$C$37:$C$52,0))</f>
        <v>0</v>
      </c>
      <c r="H260" s="304"/>
      <c r="I260" s="305">
        <f t="shared" si="68"/>
        <v>31</v>
      </c>
      <c r="J260" s="306"/>
      <c r="K260" s="307"/>
      <c r="L260" s="308">
        <f t="shared" si="69"/>
        <v>0</v>
      </c>
      <c r="M260" s="308">
        <f t="shared" si="70"/>
        <v>0</v>
      </c>
      <c r="N260" s="309"/>
      <c r="O260" s="310"/>
      <c r="P260" s="309"/>
    </row>
    <row r="261" spans="2:16" s="196" customFormat="1" ht="19" outlineLevel="1" x14ac:dyDescent="0.65">
      <c r="B261" s="303" t="str">
        <f t="shared" si="67"/>
        <v>Advisor 431</v>
      </c>
      <c r="C261" s="196">
        <f>INDEX(INPUTS!$P$37:$P$52,MATCH(INVOICES!$B$255,INPUTS!$C$37:$C$52,0))</f>
        <v>0</v>
      </c>
      <c r="H261" s="304"/>
      <c r="I261" s="305">
        <f t="shared" si="68"/>
        <v>31</v>
      </c>
      <c r="J261" s="306"/>
      <c r="K261" s="307"/>
      <c r="L261" s="308">
        <f t="shared" si="69"/>
        <v>0</v>
      </c>
      <c r="M261" s="308">
        <f t="shared" si="70"/>
        <v>0</v>
      </c>
      <c r="N261" s="309"/>
      <c r="O261" s="310"/>
      <c r="P261" s="309"/>
    </row>
    <row r="262" spans="2:16" s="196" customFormat="1" ht="19" outlineLevel="1" x14ac:dyDescent="0.65">
      <c r="B262" s="303" t="str">
        <f t="shared" si="67"/>
        <v>Advisor 431</v>
      </c>
      <c r="C262" s="196">
        <f>INDEX(INPUTS!$P$37:$P$52,MATCH(INVOICES!$B$255,INPUTS!$C$37:$C$52,0))</f>
        <v>0</v>
      </c>
      <c r="H262" s="304"/>
      <c r="I262" s="305">
        <f t="shared" si="68"/>
        <v>31</v>
      </c>
      <c r="J262" s="306"/>
      <c r="K262" s="307"/>
      <c r="L262" s="308">
        <f t="shared" si="69"/>
        <v>0</v>
      </c>
      <c r="M262" s="308">
        <f t="shared" si="70"/>
        <v>0</v>
      </c>
      <c r="N262" s="309"/>
      <c r="O262" s="310"/>
      <c r="P262" s="309"/>
    </row>
    <row r="263" spans="2:16" s="196" customFormat="1" ht="19" outlineLevel="1" x14ac:dyDescent="0.65">
      <c r="B263" s="303" t="str">
        <f t="shared" si="67"/>
        <v>Advisor 431</v>
      </c>
      <c r="C263" s="196">
        <f>INDEX(INPUTS!$P$37:$P$52,MATCH(INVOICES!$B$255,INPUTS!$C$37:$C$52,0))</f>
        <v>0</v>
      </c>
      <c r="H263" s="304"/>
      <c r="I263" s="305">
        <f t="shared" si="68"/>
        <v>31</v>
      </c>
      <c r="J263" s="306"/>
      <c r="K263" s="307"/>
      <c r="L263" s="308">
        <f t="shared" si="69"/>
        <v>0</v>
      </c>
      <c r="M263" s="308">
        <f t="shared" si="70"/>
        <v>0</v>
      </c>
      <c r="N263" s="309"/>
      <c r="O263" s="310"/>
      <c r="P263" s="309"/>
    </row>
    <row r="264" spans="2:16" s="196" customFormat="1" ht="19" outlineLevel="1" x14ac:dyDescent="0.65">
      <c r="B264" s="303" t="str">
        <f t="shared" si="67"/>
        <v>Advisor 431</v>
      </c>
      <c r="C264" s="196">
        <f>INDEX(INPUTS!$P$37:$P$52,MATCH(INVOICES!$B$255,INPUTS!$C$37:$C$52,0))</f>
        <v>0</v>
      </c>
      <c r="H264" s="304"/>
      <c r="I264" s="305">
        <f t="shared" si="68"/>
        <v>31</v>
      </c>
      <c r="J264" s="306"/>
      <c r="K264" s="307"/>
      <c r="L264" s="308">
        <f t="shared" si="69"/>
        <v>0</v>
      </c>
      <c r="M264" s="308">
        <f t="shared" si="70"/>
        <v>0</v>
      </c>
      <c r="N264" s="309"/>
      <c r="O264" s="310"/>
      <c r="P264" s="309"/>
    </row>
    <row r="265" spans="2:16" s="196" customFormat="1" ht="19" outlineLevel="1" x14ac:dyDescent="0.65">
      <c r="B265" s="303" t="str">
        <f t="shared" si="67"/>
        <v>Advisor 431</v>
      </c>
      <c r="C265" s="196">
        <f>INDEX(INPUTS!$P$37:$P$52,MATCH(INVOICES!$B$255,INPUTS!$C$37:$C$52,0))</f>
        <v>0</v>
      </c>
      <c r="H265" s="304"/>
      <c r="I265" s="305">
        <f t="shared" si="68"/>
        <v>31</v>
      </c>
      <c r="J265" s="306"/>
      <c r="K265" s="307"/>
      <c r="L265" s="308">
        <f t="shared" si="69"/>
        <v>0</v>
      </c>
      <c r="M265" s="308">
        <f t="shared" si="70"/>
        <v>0</v>
      </c>
      <c r="N265" s="309"/>
      <c r="O265" s="310"/>
      <c r="P265" s="309"/>
    </row>
    <row r="266" spans="2:16" s="196" customFormat="1" ht="19" outlineLevel="1" x14ac:dyDescent="0.65">
      <c r="B266" s="303" t="str">
        <f t="shared" si="67"/>
        <v>Advisor 431</v>
      </c>
      <c r="C266" s="196">
        <f>INDEX(INPUTS!$P$37:$P$52,MATCH(INVOICES!$B$255,INPUTS!$C$37:$C$52,0))</f>
        <v>0</v>
      </c>
      <c r="H266" s="304"/>
      <c r="I266" s="305">
        <f t="shared" si="68"/>
        <v>31</v>
      </c>
      <c r="J266" s="306"/>
      <c r="K266" s="307"/>
      <c r="L266" s="308">
        <f t="shared" si="69"/>
        <v>0</v>
      </c>
      <c r="M266" s="308">
        <f t="shared" si="70"/>
        <v>0</v>
      </c>
      <c r="N266" s="309"/>
      <c r="O266" s="310"/>
      <c r="P266" s="309"/>
    </row>
    <row r="267" spans="2:16" s="196" customFormat="1" ht="19" outlineLevel="1" x14ac:dyDescent="0.65">
      <c r="B267" s="303" t="str">
        <f t="shared" si="67"/>
        <v>Advisor 431</v>
      </c>
      <c r="C267" s="196">
        <f>INDEX(INPUTS!$P$37:$P$52,MATCH(INVOICES!$B$255,INPUTS!$C$37:$C$52,0))</f>
        <v>0</v>
      </c>
      <c r="H267" s="304"/>
      <c r="I267" s="305">
        <f t="shared" si="68"/>
        <v>31</v>
      </c>
      <c r="J267" s="306"/>
      <c r="K267" s="307"/>
      <c r="L267" s="308">
        <f t="shared" si="69"/>
        <v>0</v>
      </c>
      <c r="M267" s="308">
        <f t="shared" si="70"/>
        <v>0</v>
      </c>
      <c r="N267" s="309"/>
      <c r="O267" s="310"/>
      <c r="P267" s="309"/>
    </row>
    <row r="268" spans="2:16" s="196" customFormat="1" ht="19" outlineLevel="1" x14ac:dyDescent="0.65">
      <c r="B268" s="303" t="str">
        <f t="shared" si="67"/>
        <v>Advisor 431</v>
      </c>
      <c r="C268" s="196">
        <f>INDEX(INPUTS!$P$37:$P$52,MATCH(INVOICES!$B$255,INPUTS!$C$37:$C$52,0))</f>
        <v>0</v>
      </c>
      <c r="H268" s="304"/>
      <c r="I268" s="305">
        <f t="shared" si="68"/>
        <v>31</v>
      </c>
      <c r="J268" s="306"/>
      <c r="K268" s="307"/>
      <c r="L268" s="308">
        <f t="shared" si="69"/>
        <v>0</v>
      </c>
      <c r="M268" s="308">
        <f t="shared" si="70"/>
        <v>0</v>
      </c>
      <c r="N268" s="309"/>
      <c r="O268" s="310"/>
      <c r="P268" s="309"/>
    </row>
    <row r="269" spans="2:16" s="196" customFormat="1" ht="19" outlineLevel="1" x14ac:dyDescent="0.65">
      <c r="B269" s="303" t="str">
        <f t="shared" si="67"/>
        <v>Advisor 431</v>
      </c>
      <c r="C269" s="196">
        <f>INDEX(INPUTS!$P$37:$P$52,MATCH(INVOICES!$B$255,INPUTS!$C$37:$C$52,0))</f>
        <v>0</v>
      </c>
      <c r="H269" s="304"/>
      <c r="I269" s="305">
        <f t="shared" si="68"/>
        <v>31</v>
      </c>
      <c r="J269" s="306"/>
      <c r="K269" s="307"/>
      <c r="L269" s="308">
        <f t="shared" si="69"/>
        <v>0</v>
      </c>
      <c r="M269" s="308">
        <f t="shared" si="70"/>
        <v>0</v>
      </c>
      <c r="N269" s="309"/>
      <c r="O269" s="310"/>
      <c r="P269" s="309"/>
    </row>
    <row r="270" spans="2:16" s="196" customFormat="1" ht="19" outlineLevel="1" x14ac:dyDescent="0.65">
      <c r="B270" s="303" t="str">
        <f t="shared" si="67"/>
        <v>Advisor 431</v>
      </c>
      <c r="C270" s="196">
        <f>INDEX(INPUTS!$P$37:$P$52,MATCH(INVOICES!$B$255,INPUTS!$C$37:$C$52,0))</f>
        <v>0</v>
      </c>
      <c r="H270" s="304"/>
      <c r="I270" s="305">
        <f t="shared" si="68"/>
        <v>31</v>
      </c>
      <c r="J270" s="306"/>
      <c r="K270" s="307"/>
      <c r="L270" s="308">
        <f t="shared" si="69"/>
        <v>0</v>
      </c>
      <c r="M270" s="308">
        <f t="shared" si="70"/>
        <v>0</v>
      </c>
      <c r="N270" s="309"/>
      <c r="O270" s="310"/>
      <c r="P270" s="309"/>
    </row>
    <row r="271" spans="2:16" s="196" customFormat="1" ht="19" outlineLevel="1" collapsed="1" x14ac:dyDescent="0.65">
      <c r="B271" s="303" t="str">
        <f t="shared" si="67"/>
        <v>Advisor 431</v>
      </c>
      <c r="C271" s="196">
        <f>INDEX(INPUTS!$P$37:$P$52,MATCH(INVOICES!$B$255,INPUTS!$C$37:$C$52,0))</f>
        <v>0</v>
      </c>
      <c r="H271" s="304"/>
      <c r="I271" s="305">
        <f t="shared" si="68"/>
        <v>31</v>
      </c>
      <c r="J271" s="306"/>
      <c r="K271" s="307"/>
      <c r="L271" s="308">
        <f t="shared" si="69"/>
        <v>0</v>
      </c>
      <c r="M271" s="308">
        <f t="shared" si="70"/>
        <v>0</v>
      </c>
      <c r="N271" s="309"/>
      <c r="O271" s="310"/>
      <c r="P271" s="309"/>
    </row>
    <row r="272" spans="2:16" ht="20.5" thickBot="1" x14ac:dyDescent="0.7">
      <c r="B272" s="311" t="s">
        <v>151</v>
      </c>
      <c r="C272" s="312"/>
      <c r="D272" s="313"/>
      <c r="E272" s="313"/>
      <c r="F272" s="313"/>
      <c r="G272" s="313"/>
      <c r="H272" s="314"/>
      <c r="I272" s="314"/>
      <c r="J272" s="315"/>
      <c r="K272" s="316">
        <f>SUM(K256:K269)</f>
        <v>0</v>
      </c>
      <c r="L272" s="316">
        <f>SUM(L256:L269)</f>
        <v>0</v>
      </c>
      <c r="M272" s="316">
        <f>SUM(M256:M269)</f>
        <v>0</v>
      </c>
      <c r="N272" s="317"/>
      <c r="O272" s="314"/>
      <c r="P272" s="317"/>
    </row>
    <row r="273" spans="2:16" ht="20.5" thickTop="1" x14ac:dyDescent="0.65">
      <c r="B273" s="300"/>
      <c r="I273" s="194"/>
    </row>
    <row r="274" spans="2:16" s="196" customFormat="1" x14ac:dyDescent="0.65">
      <c r="B274" s="300" t="str">
        <f>+INPUTS!C41</f>
        <v>Advisor 5</v>
      </c>
      <c r="C274" s="194"/>
      <c r="D274" s="194"/>
      <c r="E274" s="194"/>
      <c r="F274" s="194"/>
      <c r="G274" s="194"/>
      <c r="H274" s="319"/>
      <c r="I274" s="319" t="s">
        <v>147</v>
      </c>
      <c r="J274" s="319"/>
      <c r="K274" s="319"/>
      <c r="L274" s="319" t="s">
        <v>113</v>
      </c>
      <c r="M274" s="319" t="s">
        <v>126</v>
      </c>
      <c r="N274" s="319"/>
      <c r="O274" s="319"/>
      <c r="P274" s="319"/>
    </row>
    <row r="275" spans="2:16" s="196" customFormat="1" ht="19" outlineLevel="1" x14ac:dyDescent="0.65">
      <c r="B275" s="303" t="str">
        <f>$B$274&amp;I275</f>
        <v>Advisor 531</v>
      </c>
      <c r="C275" s="196">
        <f>INDEX(INPUTS!$P$37:$P$52,MATCH(INVOICES!$B$274,INPUTS!$C$37:$C$52,0))</f>
        <v>0</v>
      </c>
      <c r="H275" s="304"/>
      <c r="I275" s="305">
        <f t="shared" ref="I275:I290" si="71">EOMONTH(J275,0)</f>
        <v>31</v>
      </c>
      <c r="J275" s="306"/>
      <c r="K275" s="307"/>
      <c r="L275" s="308">
        <f>+K275*0.1</f>
        <v>0</v>
      </c>
      <c r="M275" s="308">
        <f>+K275+L275</f>
        <v>0</v>
      </c>
      <c r="N275" s="309"/>
      <c r="O275" s="310"/>
      <c r="P275" s="309"/>
    </row>
    <row r="276" spans="2:16" s="196" customFormat="1" ht="19" outlineLevel="1" x14ac:dyDescent="0.65">
      <c r="B276" s="303" t="str">
        <f t="shared" ref="B276:B290" si="72">$B$274&amp;I276</f>
        <v>Advisor 531</v>
      </c>
      <c r="C276" s="196">
        <f>INDEX(INPUTS!$P$37:$P$52,MATCH(INVOICES!$B$274,INPUTS!$C$37:$C$52,0))</f>
        <v>0</v>
      </c>
      <c r="H276" s="304"/>
      <c r="I276" s="305">
        <f t="shared" si="71"/>
        <v>31</v>
      </c>
      <c r="J276" s="306"/>
      <c r="K276" s="307"/>
      <c r="L276" s="308">
        <f t="shared" ref="L276" si="73">+K276*0.1</f>
        <v>0</v>
      </c>
      <c r="M276" s="308">
        <f t="shared" ref="M276" si="74">+K276+L276</f>
        <v>0</v>
      </c>
      <c r="N276" s="309"/>
      <c r="O276" s="310"/>
      <c r="P276" s="309"/>
    </row>
    <row r="277" spans="2:16" s="196" customFormat="1" ht="19" outlineLevel="1" x14ac:dyDescent="0.65">
      <c r="B277" s="303" t="str">
        <f t="shared" si="72"/>
        <v>Advisor 531</v>
      </c>
      <c r="C277" s="196">
        <f>INDEX(INPUTS!$P$37:$P$52,MATCH(INVOICES!$B$274,INPUTS!$C$37:$C$52,0))</f>
        <v>0</v>
      </c>
      <c r="H277" s="304"/>
      <c r="I277" s="305">
        <f t="shared" si="71"/>
        <v>31</v>
      </c>
      <c r="J277" s="306"/>
      <c r="K277" s="307"/>
      <c r="L277" s="308">
        <f t="shared" ref="L277:L290" si="75">+K277*0.1</f>
        <v>0</v>
      </c>
      <c r="M277" s="308">
        <f t="shared" ref="M277:M290" si="76">+K277+L277</f>
        <v>0</v>
      </c>
      <c r="N277" s="309"/>
      <c r="O277" s="310"/>
      <c r="P277" s="309"/>
    </row>
    <row r="278" spans="2:16" s="196" customFormat="1" ht="19" outlineLevel="1" x14ac:dyDescent="0.65">
      <c r="B278" s="303" t="str">
        <f t="shared" si="72"/>
        <v>Advisor 531</v>
      </c>
      <c r="C278" s="196">
        <f>INDEX(INPUTS!$P$37:$P$52,MATCH(INVOICES!$B$274,INPUTS!$C$37:$C$52,0))</f>
        <v>0</v>
      </c>
      <c r="H278" s="304"/>
      <c r="I278" s="305">
        <f t="shared" si="71"/>
        <v>31</v>
      </c>
      <c r="J278" s="306"/>
      <c r="K278" s="307"/>
      <c r="L278" s="308">
        <f t="shared" si="75"/>
        <v>0</v>
      </c>
      <c r="M278" s="308">
        <f t="shared" si="76"/>
        <v>0</v>
      </c>
      <c r="N278" s="309"/>
      <c r="O278" s="310"/>
      <c r="P278" s="309"/>
    </row>
    <row r="279" spans="2:16" s="196" customFormat="1" ht="19" outlineLevel="1" x14ac:dyDescent="0.65">
      <c r="B279" s="303" t="str">
        <f t="shared" si="72"/>
        <v>Advisor 531</v>
      </c>
      <c r="C279" s="196">
        <f>INDEX(INPUTS!$P$37:$P$52,MATCH(INVOICES!$B$274,INPUTS!$C$37:$C$52,0))</f>
        <v>0</v>
      </c>
      <c r="H279" s="304"/>
      <c r="I279" s="305">
        <f t="shared" si="71"/>
        <v>31</v>
      </c>
      <c r="J279" s="306"/>
      <c r="K279" s="307"/>
      <c r="L279" s="308">
        <f t="shared" si="75"/>
        <v>0</v>
      </c>
      <c r="M279" s="308">
        <f t="shared" si="76"/>
        <v>0</v>
      </c>
      <c r="N279" s="309"/>
      <c r="O279" s="310"/>
      <c r="P279" s="309"/>
    </row>
    <row r="280" spans="2:16" s="196" customFormat="1" ht="19" outlineLevel="1" x14ac:dyDescent="0.65">
      <c r="B280" s="303" t="str">
        <f t="shared" si="72"/>
        <v>Advisor 531</v>
      </c>
      <c r="C280" s="196">
        <f>INDEX(INPUTS!$P$37:$P$52,MATCH(INVOICES!$B$274,INPUTS!$C$37:$C$52,0))</f>
        <v>0</v>
      </c>
      <c r="H280" s="304"/>
      <c r="I280" s="305">
        <f t="shared" si="71"/>
        <v>31</v>
      </c>
      <c r="J280" s="306"/>
      <c r="K280" s="307"/>
      <c r="L280" s="308">
        <f t="shared" si="75"/>
        <v>0</v>
      </c>
      <c r="M280" s="308">
        <f t="shared" si="76"/>
        <v>0</v>
      </c>
      <c r="N280" s="309"/>
      <c r="O280" s="310"/>
      <c r="P280" s="309"/>
    </row>
    <row r="281" spans="2:16" s="196" customFormat="1" ht="19" outlineLevel="1" x14ac:dyDescent="0.65">
      <c r="B281" s="303" t="str">
        <f t="shared" si="72"/>
        <v>Advisor 531</v>
      </c>
      <c r="C281" s="196">
        <f>INDEX(INPUTS!$P$37:$P$52,MATCH(INVOICES!$B$274,INPUTS!$C$37:$C$52,0))</f>
        <v>0</v>
      </c>
      <c r="H281" s="304"/>
      <c r="I281" s="305">
        <f t="shared" si="71"/>
        <v>31</v>
      </c>
      <c r="J281" s="306"/>
      <c r="K281" s="307"/>
      <c r="L281" s="308">
        <f t="shared" si="75"/>
        <v>0</v>
      </c>
      <c r="M281" s="308">
        <f t="shared" si="76"/>
        <v>0</v>
      </c>
      <c r="N281" s="309"/>
      <c r="O281" s="310"/>
      <c r="P281" s="309"/>
    </row>
    <row r="282" spans="2:16" s="196" customFormat="1" ht="19" outlineLevel="1" x14ac:dyDescent="0.65">
      <c r="B282" s="303" t="str">
        <f t="shared" si="72"/>
        <v>Advisor 531</v>
      </c>
      <c r="C282" s="196">
        <f>INDEX(INPUTS!$P$37:$P$52,MATCH(INVOICES!$B$274,INPUTS!$C$37:$C$52,0))</f>
        <v>0</v>
      </c>
      <c r="H282" s="304"/>
      <c r="I282" s="305">
        <f t="shared" si="71"/>
        <v>31</v>
      </c>
      <c r="J282" s="306"/>
      <c r="K282" s="307"/>
      <c r="L282" s="308">
        <f t="shared" si="75"/>
        <v>0</v>
      </c>
      <c r="M282" s="308">
        <f t="shared" si="76"/>
        <v>0</v>
      </c>
      <c r="N282" s="309"/>
      <c r="O282" s="310"/>
      <c r="P282" s="309"/>
    </row>
    <row r="283" spans="2:16" s="196" customFormat="1" ht="19" outlineLevel="1" x14ac:dyDescent="0.65">
      <c r="B283" s="303" t="str">
        <f t="shared" si="72"/>
        <v>Advisor 531</v>
      </c>
      <c r="C283" s="196">
        <f>INDEX(INPUTS!$P$37:$P$52,MATCH(INVOICES!$B$274,INPUTS!$C$37:$C$52,0))</f>
        <v>0</v>
      </c>
      <c r="H283" s="304"/>
      <c r="I283" s="305">
        <f t="shared" si="71"/>
        <v>31</v>
      </c>
      <c r="J283" s="306"/>
      <c r="K283" s="307"/>
      <c r="L283" s="308">
        <f t="shared" si="75"/>
        <v>0</v>
      </c>
      <c r="M283" s="308">
        <f t="shared" si="76"/>
        <v>0</v>
      </c>
      <c r="N283" s="309"/>
      <c r="O283" s="310"/>
      <c r="P283" s="309"/>
    </row>
    <row r="284" spans="2:16" s="196" customFormat="1" ht="19" outlineLevel="1" x14ac:dyDescent="0.65">
      <c r="B284" s="303" t="str">
        <f t="shared" si="72"/>
        <v>Advisor 531</v>
      </c>
      <c r="C284" s="196">
        <f>INDEX(INPUTS!$P$37:$P$52,MATCH(INVOICES!$B$274,INPUTS!$C$37:$C$52,0))</f>
        <v>0</v>
      </c>
      <c r="H284" s="304"/>
      <c r="I284" s="305">
        <f t="shared" si="71"/>
        <v>31</v>
      </c>
      <c r="J284" s="306"/>
      <c r="K284" s="307"/>
      <c r="L284" s="308">
        <f t="shared" si="75"/>
        <v>0</v>
      </c>
      <c r="M284" s="308">
        <f t="shared" si="76"/>
        <v>0</v>
      </c>
      <c r="N284" s="309"/>
      <c r="O284" s="310"/>
      <c r="P284" s="309"/>
    </row>
    <row r="285" spans="2:16" s="196" customFormat="1" ht="19" outlineLevel="1" x14ac:dyDescent="0.65">
      <c r="B285" s="303" t="str">
        <f t="shared" si="72"/>
        <v>Advisor 531</v>
      </c>
      <c r="C285" s="196">
        <f>INDEX(INPUTS!$P$37:$P$52,MATCH(INVOICES!$B$274,INPUTS!$C$37:$C$52,0))</f>
        <v>0</v>
      </c>
      <c r="H285" s="304"/>
      <c r="I285" s="305">
        <f t="shared" si="71"/>
        <v>31</v>
      </c>
      <c r="J285" s="306"/>
      <c r="K285" s="307"/>
      <c r="L285" s="308">
        <f t="shared" si="75"/>
        <v>0</v>
      </c>
      <c r="M285" s="308">
        <f t="shared" si="76"/>
        <v>0</v>
      </c>
      <c r="N285" s="309"/>
      <c r="O285" s="310"/>
      <c r="P285" s="309"/>
    </row>
    <row r="286" spans="2:16" s="196" customFormat="1" ht="19" outlineLevel="1" x14ac:dyDescent="0.65">
      <c r="B286" s="303" t="str">
        <f t="shared" si="72"/>
        <v>Advisor 531</v>
      </c>
      <c r="C286" s="196">
        <f>INDEX(INPUTS!$P$37:$P$52,MATCH(INVOICES!$B$274,INPUTS!$C$37:$C$52,0))</f>
        <v>0</v>
      </c>
      <c r="H286" s="304"/>
      <c r="I286" s="305">
        <f t="shared" si="71"/>
        <v>31</v>
      </c>
      <c r="J286" s="306"/>
      <c r="K286" s="307"/>
      <c r="L286" s="308">
        <f t="shared" si="75"/>
        <v>0</v>
      </c>
      <c r="M286" s="308">
        <f t="shared" si="76"/>
        <v>0</v>
      </c>
      <c r="N286" s="309"/>
      <c r="O286" s="310"/>
      <c r="P286" s="309"/>
    </row>
    <row r="287" spans="2:16" s="196" customFormat="1" ht="19" outlineLevel="1" x14ac:dyDescent="0.65">
      <c r="B287" s="303" t="str">
        <f t="shared" si="72"/>
        <v>Advisor 531</v>
      </c>
      <c r="C287" s="196">
        <f>INDEX(INPUTS!$P$37:$P$52,MATCH(INVOICES!$B$274,INPUTS!$C$37:$C$52,0))</f>
        <v>0</v>
      </c>
      <c r="H287" s="304"/>
      <c r="I287" s="305">
        <f t="shared" si="71"/>
        <v>31</v>
      </c>
      <c r="J287" s="306"/>
      <c r="K287" s="307"/>
      <c r="L287" s="308">
        <f t="shared" si="75"/>
        <v>0</v>
      </c>
      <c r="M287" s="308">
        <f t="shared" si="76"/>
        <v>0</v>
      </c>
      <c r="N287" s="309"/>
      <c r="O287" s="310"/>
      <c r="P287" s="309"/>
    </row>
    <row r="288" spans="2:16" s="196" customFormat="1" ht="19" outlineLevel="1" x14ac:dyDescent="0.65">
      <c r="B288" s="303" t="str">
        <f t="shared" si="72"/>
        <v>Advisor 531</v>
      </c>
      <c r="C288" s="196">
        <f>INDEX(INPUTS!$P$37:$P$52,MATCH(INVOICES!$B$274,INPUTS!$C$37:$C$52,0))</f>
        <v>0</v>
      </c>
      <c r="H288" s="304"/>
      <c r="I288" s="305">
        <f t="shared" si="71"/>
        <v>31</v>
      </c>
      <c r="J288" s="306"/>
      <c r="K288" s="307"/>
      <c r="L288" s="308">
        <f t="shared" si="75"/>
        <v>0</v>
      </c>
      <c r="M288" s="308">
        <f t="shared" si="76"/>
        <v>0</v>
      </c>
      <c r="N288" s="309"/>
      <c r="O288" s="310"/>
      <c r="P288" s="309"/>
    </row>
    <row r="289" spans="2:16" s="196" customFormat="1" ht="19" outlineLevel="1" x14ac:dyDescent="0.65">
      <c r="B289" s="303" t="str">
        <f t="shared" si="72"/>
        <v>Advisor 531</v>
      </c>
      <c r="C289" s="196">
        <f>INDEX(INPUTS!$P$37:$P$52,MATCH(INVOICES!$B$274,INPUTS!$C$37:$C$52,0))</f>
        <v>0</v>
      </c>
      <c r="H289" s="304"/>
      <c r="I289" s="305">
        <f t="shared" si="71"/>
        <v>31</v>
      </c>
      <c r="J289" s="306"/>
      <c r="K289" s="307"/>
      <c r="L289" s="308">
        <f t="shared" si="75"/>
        <v>0</v>
      </c>
      <c r="M289" s="308">
        <f t="shared" si="76"/>
        <v>0</v>
      </c>
      <c r="N289" s="309"/>
      <c r="O289" s="310"/>
      <c r="P289" s="309"/>
    </row>
    <row r="290" spans="2:16" s="196" customFormat="1" ht="19" outlineLevel="1" collapsed="1" x14ac:dyDescent="0.65">
      <c r="B290" s="303" t="str">
        <f t="shared" si="72"/>
        <v>Advisor 531</v>
      </c>
      <c r="C290" s="196">
        <f>INDEX(INPUTS!$P$37:$P$52,MATCH(INVOICES!$B$274,INPUTS!$C$37:$C$52,0))</f>
        <v>0</v>
      </c>
      <c r="H290" s="304"/>
      <c r="I290" s="305">
        <f t="shared" si="71"/>
        <v>31</v>
      </c>
      <c r="J290" s="306"/>
      <c r="K290" s="307"/>
      <c r="L290" s="308">
        <f t="shared" si="75"/>
        <v>0</v>
      </c>
      <c r="M290" s="308">
        <f t="shared" si="76"/>
        <v>0</v>
      </c>
      <c r="N290" s="309"/>
      <c r="O290" s="310"/>
      <c r="P290" s="309"/>
    </row>
    <row r="291" spans="2:16" ht="20.5" thickBot="1" x14ac:dyDescent="0.7">
      <c r="B291" s="311" t="s">
        <v>151</v>
      </c>
      <c r="C291" s="312"/>
      <c r="D291" s="313"/>
      <c r="E291" s="313"/>
      <c r="F291" s="313"/>
      <c r="G291" s="313"/>
      <c r="H291" s="314"/>
      <c r="I291" s="314"/>
      <c r="J291" s="315"/>
      <c r="K291" s="316">
        <f>SUM(K275:K288)</f>
        <v>0</v>
      </c>
      <c r="L291" s="316">
        <f>SUM(L275:L288)</f>
        <v>0</v>
      </c>
      <c r="M291" s="316">
        <f>SUM(M275:M288)</f>
        <v>0</v>
      </c>
      <c r="N291" s="317"/>
      <c r="O291" s="314"/>
      <c r="P291" s="317"/>
    </row>
    <row r="292" spans="2:16" ht="20.5" thickTop="1" x14ac:dyDescent="0.65">
      <c r="B292" s="300"/>
      <c r="I292" s="194"/>
    </row>
    <row r="293" spans="2:16" s="196" customFormat="1" x14ac:dyDescent="0.65">
      <c r="B293" s="300" t="str">
        <f>+INPUTS!C42</f>
        <v>Advisor 6</v>
      </c>
      <c r="C293" s="194"/>
      <c r="D293" s="194"/>
      <c r="E293" s="194"/>
      <c r="F293" s="194"/>
      <c r="G293" s="194"/>
      <c r="H293" s="319"/>
      <c r="I293" s="319" t="s">
        <v>147</v>
      </c>
      <c r="J293" s="319"/>
      <c r="K293" s="319"/>
      <c r="L293" s="319" t="s">
        <v>113</v>
      </c>
      <c r="M293" s="319" t="s">
        <v>126</v>
      </c>
      <c r="N293" s="319"/>
      <c r="O293" s="319"/>
      <c r="P293" s="319"/>
    </row>
    <row r="294" spans="2:16" s="196" customFormat="1" ht="19" outlineLevel="1" x14ac:dyDescent="0.65">
      <c r="B294" s="303" t="str">
        <f>$B$293&amp;I294</f>
        <v>Advisor 631</v>
      </c>
      <c r="C294" s="196">
        <f>INDEX(INPUTS!$P$37:$P$52,MATCH(INVOICES!$B$293,INPUTS!$C$37:$C$52,0))</f>
        <v>0</v>
      </c>
      <c r="H294" s="304"/>
      <c r="I294" s="305">
        <f>EOMONTH(J294,0)</f>
        <v>31</v>
      </c>
      <c r="J294" s="306"/>
      <c r="K294" s="307"/>
      <c r="L294" s="308">
        <f>+K294*0.1</f>
        <v>0</v>
      </c>
      <c r="M294" s="308">
        <f>+K294+L294</f>
        <v>0</v>
      </c>
      <c r="N294" s="309"/>
      <c r="O294" s="310"/>
      <c r="P294" s="309"/>
    </row>
    <row r="295" spans="2:16" s="196" customFormat="1" ht="19" outlineLevel="1" x14ac:dyDescent="0.65">
      <c r="B295" s="303" t="str">
        <f t="shared" ref="B295:B309" si="77">$B$293&amp;I295</f>
        <v>Advisor 631</v>
      </c>
      <c r="C295" s="196">
        <f>INDEX(INPUTS!$P$37:$P$52,MATCH(INVOICES!$B$293,INPUTS!$C$37:$C$52,0))</f>
        <v>0</v>
      </c>
      <c r="H295" s="304"/>
      <c r="I295" s="305">
        <f t="shared" ref="I295:I309" si="78">EOMONTH(J295,0)</f>
        <v>31</v>
      </c>
      <c r="J295" s="306"/>
      <c r="K295" s="307"/>
      <c r="L295" s="308"/>
      <c r="M295" s="308">
        <f t="shared" ref="M295:M309" si="79">+K295+L295</f>
        <v>0</v>
      </c>
      <c r="N295" s="309"/>
      <c r="O295" s="310"/>
      <c r="P295" s="309"/>
    </row>
    <row r="296" spans="2:16" s="196" customFormat="1" ht="19" outlineLevel="1" x14ac:dyDescent="0.65">
      <c r="B296" s="303" t="str">
        <f t="shared" si="77"/>
        <v>Advisor 631</v>
      </c>
      <c r="C296" s="196">
        <f>INDEX(INPUTS!$P$37:$P$52,MATCH(INVOICES!$B$293,INPUTS!$C$37:$C$52,0))</f>
        <v>0</v>
      </c>
      <c r="H296" s="304"/>
      <c r="I296" s="305">
        <f t="shared" si="78"/>
        <v>31</v>
      </c>
      <c r="J296" s="306"/>
      <c r="K296" s="307"/>
      <c r="L296" s="308">
        <f t="shared" ref="L296:L309" si="80">+K296*0.1</f>
        <v>0</v>
      </c>
      <c r="M296" s="308">
        <f t="shared" si="79"/>
        <v>0</v>
      </c>
      <c r="N296" s="309"/>
      <c r="O296" s="310"/>
      <c r="P296" s="309"/>
    </row>
    <row r="297" spans="2:16" s="196" customFormat="1" ht="19" outlineLevel="1" x14ac:dyDescent="0.65">
      <c r="B297" s="303" t="str">
        <f t="shared" si="77"/>
        <v>Advisor 631</v>
      </c>
      <c r="C297" s="196">
        <f>INDEX(INPUTS!$P$37:$P$52,MATCH(INVOICES!$B$293,INPUTS!$C$37:$C$52,0))</f>
        <v>0</v>
      </c>
      <c r="H297" s="304"/>
      <c r="I297" s="305">
        <f t="shared" si="78"/>
        <v>31</v>
      </c>
      <c r="J297" s="306"/>
      <c r="K297" s="307"/>
      <c r="L297" s="308">
        <f t="shared" si="80"/>
        <v>0</v>
      </c>
      <c r="M297" s="308">
        <f t="shared" si="79"/>
        <v>0</v>
      </c>
      <c r="N297" s="309"/>
      <c r="O297" s="310"/>
      <c r="P297" s="309"/>
    </row>
    <row r="298" spans="2:16" s="196" customFormat="1" ht="19" outlineLevel="1" x14ac:dyDescent="0.65">
      <c r="B298" s="303" t="str">
        <f t="shared" si="77"/>
        <v>Advisor 631</v>
      </c>
      <c r="C298" s="196">
        <f>INDEX(INPUTS!$P$37:$P$52,MATCH(INVOICES!$B$293,INPUTS!$C$37:$C$52,0))</f>
        <v>0</v>
      </c>
      <c r="H298" s="304"/>
      <c r="I298" s="305">
        <f t="shared" si="78"/>
        <v>31</v>
      </c>
      <c r="J298" s="306"/>
      <c r="K298" s="307"/>
      <c r="L298" s="308">
        <f t="shared" si="80"/>
        <v>0</v>
      </c>
      <c r="M298" s="308">
        <f t="shared" si="79"/>
        <v>0</v>
      </c>
      <c r="N298" s="309"/>
      <c r="O298" s="310"/>
      <c r="P298" s="309"/>
    </row>
    <row r="299" spans="2:16" s="196" customFormat="1" ht="19" outlineLevel="1" x14ac:dyDescent="0.65">
      <c r="B299" s="303" t="str">
        <f t="shared" si="77"/>
        <v>Advisor 631</v>
      </c>
      <c r="C299" s="196">
        <f>INDEX(INPUTS!$P$37:$P$52,MATCH(INVOICES!$B$293,INPUTS!$C$37:$C$52,0))</f>
        <v>0</v>
      </c>
      <c r="H299" s="304"/>
      <c r="I299" s="305">
        <f t="shared" si="78"/>
        <v>31</v>
      </c>
      <c r="J299" s="306"/>
      <c r="K299" s="307"/>
      <c r="L299" s="308">
        <f t="shared" si="80"/>
        <v>0</v>
      </c>
      <c r="M299" s="308">
        <f t="shared" si="79"/>
        <v>0</v>
      </c>
      <c r="N299" s="309"/>
      <c r="O299" s="310"/>
      <c r="P299" s="309"/>
    </row>
    <row r="300" spans="2:16" s="196" customFormat="1" ht="19" outlineLevel="1" x14ac:dyDescent="0.65">
      <c r="B300" s="303" t="str">
        <f t="shared" si="77"/>
        <v>Advisor 631</v>
      </c>
      <c r="C300" s="196">
        <f>INDEX(INPUTS!$P$37:$P$52,MATCH(INVOICES!$B$293,INPUTS!$C$37:$C$52,0))</f>
        <v>0</v>
      </c>
      <c r="H300" s="304"/>
      <c r="I300" s="305">
        <f t="shared" si="78"/>
        <v>31</v>
      </c>
      <c r="J300" s="306"/>
      <c r="K300" s="307"/>
      <c r="L300" s="308">
        <f t="shared" si="80"/>
        <v>0</v>
      </c>
      <c r="M300" s="308">
        <f t="shared" si="79"/>
        <v>0</v>
      </c>
      <c r="N300" s="309"/>
      <c r="O300" s="310"/>
      <c r="P300" s="309"/>
    </row>
    <row r="301" spans="2:16" s="196" customFormat="1" ht="19" outlineLevel="1" x14ac:dyDescent="0.65">
      <c r="B301" s="303" t="str">
        <f t="shared" si="77"/>
        <v>Advisor 631</v>
      </c>
      <c r="C301" s="196">
        <f>INDEX(INPUTS!$P$37:$P$52,MATCH(INVOICES!$B$293,INPUTS!$C$37:$C$52,0))</f>
        <v>0</v>
      </c>
      <c r="H301" s="304"/>
      <c r="I301" s="305">
        <f t="shared" si="78"/>
        <v>31</v>
      </c>
      <c r="J301" s="306"/>
      <c r="K301" s="307"/>
      <c r="L301" s="308">
        <f t="shared" si="80"/>
        <v>0</v>
      </c>
      <c r="M301" s="308">
        <f t="shared" si="79"/>
        <v>0</v>
      </c>
      <c r="N301" s="309"/>
      <c r="O301" s="310"/>
      <c r="P301" s="309"/>
    </row>
    <row r="302" spans="2:16" s="196" customFormat="1" ht="19" outlineLevel="1" x14ac:dyDescent="0.65">
      <c r="B302" s="303" t="str">
        <f t="shared" si="77"/>
        <v>Advisor 631</v>
      </c>
      <c r="C302" s="196">
        <f>INDEX(INPUTS!$P$37:$P$52,MATCH(INVOICES!$B$293,INPUTS!$C$37:$C$52,0))</f>
        <v>0</v>
      </c>
      <c r="H302" s="304"/>
      <c r="I302" s="305">
        <f t="shared" si="78"/>
        <v>31</v>
      </c>
      <c r="J302" s="306"/>
      <c r="K302" s="307"/>
      <c r="L302" s="308">
        <f t="shared" si="80"/>
        <v>0</v>
      </c>
      <c r="M302" s="308">
        <f t="shared" si="79"/>
        <v>0</v>
      </c>
      <c r="N302" s="309"/>
      <c r="O302" s="310"/>
      <c r="P302" s="309"/>
    </row>
    <row r="303" spans="2:16" s="196" customFormat="1" ht="19" outlineLevel="1" x14ac:dyDescent="0.65">
      <c r="B303" s="303" t="str">
        <f t="shared" si="77"/>
        <v>Advisor 631</v>
      </c>
      <c r="C303" s="196">
        <f>INDEX(INPUTS!$P$37:$P$52,MATCH(INVOICES!$B$293,INPUTS!$C$37:$C$52,0))</f>
        <v>0</v>
      </c>
      <c r="H303" s="304"/>
      <c r="I303" s="305">
        <f t="shared" si="78"/>
        <v>31</v>
      </c>
      <c r="J303" s="306"/>
      <c r="K303" s="307"/>
      <c r="L303" s="308">
        <f t="shared" si="80"/>
        <v>0</v>
      </c>
      <c r="M303" s="308">
        <f t="shared" si="79"/>
        <v>0</v>
      </c>
      <c r="N303" s="309"/>
      <c r="O303" s="310"/>
      <c r="P303" s="309"/>
    </row>
    <row r="304" spans="2:16" s="196" customFormat="1" ht="19" outlineLevel="1" x14ac:dyDescent="0.65">
      <c r="B304" s="303" t="str">
        <f t="shared" si="77"/>
        <v>Advisor 631</v>
      </c>
      <c r="C304" s="196">
        <f>INDEX(INPUTS!$P$37:$P$52,MATCH(INVOICES!$B$293,INPUTS!$C$37:$C$52,0))</f>
        <v>0</v>
      </c>
      <c r="H304" s="304"/>
      <c r="I304" s="305">
        <f t="shared" si="78"/>
        <v>31</v>
      </c>
      <c r="J304" s="306"/>
      <c r="K304" s="307"/>
      <c r="L304" s="308">
        <f t="shared" si="80"/>
        <v>0</v>
      </c>
      <c r="M304" s="308">
        <f t="shared" si="79"/>
        <v>0</v>
      </c>
      <c r="N304" s="309"/>
      <c r="O304" s="310"/>
      <c r="P304" s="309"/>
    </row>
    <row r="305" spans="2:16" s="196" customFormat="1" ht="19" outlineLevel="1" x14ac:dyDescent="0.65">
      <c r="B305" s="303" t="str">
        <f t="shared" si="77"/>
        <v>Advisor 631</v>
      </c>
      <c r="C305" s="196">
        <f>INDEX(INPUTS!$P$37:$P$52,MATCH(INVOICES!$B$293,INPUTS!$C$37:$C$52,0))</f>
        <v>0</v>
      </c>
      <c r="H305" s="304"/>
      <c r="I305" s="305">
        <f t="shared" si="78"/>
        <v>31</v>
      </c>
      <c r="J305" s="306"/>
      <c r="K305" s="307"/>
      <c r="L305" s="308">
        <f t="shared" si="80"/>
        <v>0</v>
      </c>
      <c r="M305" s="308">
        <f t="shared" si="79"/>
        <v>0</v>
      </c>
      <c r="N305" s="309"/>
      <c r="O305" s="310"/>
      <c r="P305" s="309"/>
    </row>
    <row r="306" spans="2:16" s="196" customFormat="1" ht="19" outlineLevel="1" x14ac:dyDescent="0.65">
      <c r="B306" s="303" t="str">
        <f t="shared" si="77"/>
        <v>Advisor 631</v>
      </c>
      <c r="C306" s="196">
        <f>INDEX(INPUTS!$P$37:$P$52,MATCH(INVOICES!$B$293,INPUTS!$C$37:$C$52,0))</f>
        <v>0</v>
      </c>
      <c r="H306" s="304"/>
      <c r="I306" s="305">
        <f t="shared" si="78"/>
        <v>31</v>
      </c>
      <c r="J306" s="306"/>
      <c r="K306" s="307"/>
      <c r="L306" s="308">
        <f t="shared" si="80"/>
        <v>0</v>
      </c>
      <c r="M306" s="308">
        <f t="shared" si="79"/>
        <v>0</v>
      </c>
      <c r="N306" s="309"/>
      <c r="O306" s="310"/>
      <c r="P306" s="309"/>
    </row>
    <row r="307" spans="2:16" s="196" customFormat="1" ht="19" outlineLevel="1" x14ac:dyDescent="0.65">
      <c r="B307" s="303" t="str">
        <f t="shared" si="77"/>
        <v>Advisor 631</v>
      </c>
      <c r="C307" s="196">
        <f>INDEX(INPUTS!$P$37:$P$52,MATCH(INVOICES!$B$293,INPUTS!$C$37:$C$52,0))</f>
        <v>0</v>
      </c>
      <c r="H307" s="304"/>
      <c r="I307" s="305">
        <f t="shared" si="78"/>
        <v>31</v>
      </c>
      <c r="J307" s="306"/>
      <c r="K307" s="307"/>
      <c r="L307" s="308">
        <f t="shared" si="80"/>
        <v>0</v>
      </c>
      <c r="M307" s="308">
        <f t="shared" si="79"/>
        <v>0</v>
      </c>
      <c r="N307" s="309"/>
      <c r="O307" s="310"/>
      <c r="P307" s="309"/>
    </row>
    <row r="308" spans="2:16" s="196" customFormat="1" ht="19" outlineLevel="1" x14ac:dyDescent="0.65">
      <c r="B308" s="303" t="str">
        <f t="shared" si="77"/>
        <v>Advisor 631</v>
      </c>
      <c r="C308" s="196">
        <f>INDEX(INPUTS!$P$37:$P$52,MATCH(INVOICES!$B$293,INPUTS!$C$37:$C$52,0))</f>
        <v>0</v>
      </c>
      <c r="H308" s="304"/>
      <c r="I308" s="305">
        <f t="shared" si="78"/>
        <v>31</v>
      </c>
      <c r="J308" s="306"/>
      <c r="K308" s="307"/>
      <c r="L308" s="308">
        <f t="shared" si="80"/>
        <v>0</v>
      </c>
      <c r="M308" s="308">
        <f t="shared" si="79"/>
        <v>0</v>
      </c>
      <c r="N308" s="309"/>
      <c r="O308" s="310"/>
      <c r="P308" s="309"/>
    </row>
    <row r="309" spans="2:16" s="196" customFormat="1" ht="19" outlineLevel="1" collapsed="1" x14ac:dyDescent="0.65">
      <c r="B309" s="303" t="str">
        <f t="shared" si="77"/>
        <v>Advisor 631</v>
      </c>
      <c r="C309" s="196">
        <f>INDEX(INPUTS!$P$37:$P$52,MATCH(INVOICES!$B$293,INPUTS!$C$37:$C$52,0))</f>
        <v>0</v>
      </c>
      <c r="H309" s="304"/>
      <c r="I309" s="305">
        <f t="shared" si="78"/>
        <v>31</v>
      </c>
      <c r="J309" s="306"/>
      <c r="K309" s="307"/>
      <c r="L309" s="308">
        <f t="shared" si="80"/>
        <v>0</v>
      </c>
      <c r="M309" s="308">
        <f t="shared" si="79"/>
        <v>0</v>
      </c>
      <c r="N309" s="309"/>
      <c r="O309" s="310"/>
      <c r="P309" s="309"/>
    </row>
    <row r="310" spans="2:16" ht="20.5" thickBot="1" x14ac:dyDescent="0.7">
      <c r="B310" s="311" t="s">
        <v>151</v>
      </c>
      <c r="C310" s="312"/>
      <c r="D310" s="313"/>
      <c r="E310" s="313"/>
      <c r="F310" s="313"/>
      <c r="G310" s="313"/>
      <c r="H310" s="314"/>
      <c r="I310" s="314"/>
      <c r="J310" s="315"/>
      <c r="K310" s="316">
        <f>SUM(K294:K307)</f>
        <v>0</v>
      </c>
      <c r="L310" s="316">
        <f>SUM(L294:L307)</f>
        <v>0</v>
      </c>
      <c r="M310" s="316">
        <f>SUM(M294:M307)</f>
        <v>0</v>
      </c>
      <c r="N310" s="317"/>
      <c r="O310" s="314"/>
      <c r="P310" s="317"/>
    </row>
    <row r="311" spans="2:16" ht="20.5" thickTop="1" x14ac:dyDescent="0.65">
      <c r="B311" s="300"/>
      <c r="I311" s="194"/>
    </row>
    <row r="312" spans="2:16" s="196" customFormat="1" x14ac:dyDescent="0.65">
      <c r="B312" s="300" t="str">
        <f>+INPUTS!C43</f>
        <v>Advisor 7</v>
      </c>
      <c r="C312" s="194"/>
      <c r="D312" s="194"/>
      <c r="E312" s="194"/>
      <c r="F312" s="194"/>
      <c r="G312" s="194"/>
      <c r="H312" s="319"/>
      <c r="I312" s="319" t="s">
        <v>147</v>
      </c>
      <c r="J312" s="319"/>
      <c r="K312" s="319"/>
      <c r="L312" s="319" t="s">
        <v>113</v>
      </c>
      <c r="M312" s="319" t="s">
        <v>126</v>
      </c>
      <c r="N312" s="319"/>
      <c r="O312" s="319"/>
      <c r="P312" s="319"/>
    </row>
    <row r="313" spans="2:16" s="196" customFormat="1" ht="19" outlineLevel="1" x14ac:dyDescent="0.65">
      <c r="B313" s="303" t="str">
        <f>$B$312&amp;I313</f>
        <v>Advisor 731</v>
      </c>
      <c r="C313" s="196">
        <f>INDEX(INPUTS!$P$37:$P$52,MATCH(INVOICES!$B$312,INPUTS!$C$37:$C$52,0))</f>
        <v>0</v>
      </c>
      <c r="H313" s="304"/>
      <c r="I313" s="305">
        <f>EOMONTH(J313,0)</f>
        <v>31</v>
      </c>
      <c r="J313" s="306"/>
      <c r="K313" s="307"/>
      <c r="L313" s="308">
        <f>+K313*0.1</f>
        <v>0</v>
      </c>
      <c r="M313" s="308">
        <f>+K313+L313</f>
        <v>0</v>
      </c>
      <c r="N313" s="309"/>
      <c r="O313" s="310"/>
      <c r="P313" s="309"/>
    </row>
    <row r="314" spans="2:16" s="196" customFormat="1" ht="19" outlineLevel="1" x14ac:dyDescent="0.65">
      <c r="B314" s="303" t="str">
        <f t="shared" ref="B314:B327" si="81">$B$312&amp;I314</f>
        <v>Advisor 731</v>
      </c>
      <c r="C314" s="196">
        <f>INDEX(INPUTS!$P$37:$P$52,MATCH(INVOICES!$B$312,INPUTS!$C$37:$C$52,0))</f>
        <v>0</v>
      </c>
      <c r="H314" s="304"/>
      <c r="I314" s="305">
        <f t="shared" ref="I314:I315" si="82">EOMONTH(J314,0)</f>
        <v>31</v>
      </c>
      <c r="J314" s="306"/>
      <c r="K314" s="307"/>
      <c r="L314" s="308">
        <f t="shared" ref="L314:L315" si="83">+K314*0.1</f>
        <v>0</v>
      </c>
      <c r="M314" s="308">
        <f t="shared" ref="M314:M315" si="84">+K314+L314</f>
        <v>0</v>
      </c>
      <c r="N314" s="309"/>
      <c r="O314" s="310"/>
      <c r="P314" s="309"/>
    </row>
    <row r="315" spans="2:16" s="196" customFormat="1" ht="19" outlineLevel="1" x14ac:dyDescent="0.65">
      <c r="B315" s="303" t="str">
        <f t="shared" si="81"/>
        <v>Advisor 731</v>
      </c>
      <c r="C315" s="196">
        <f>INDEX(INPUTS!$P$37:$P$52,MATCH(INVOICES!$B$312,INPUTS!$C$37:$C$52,0))</f>
        <v>0</v>
      </c>
      <c r="H315" s="304"/>
      <c r="I315" s="305">
        <f t="shared" si="82"/>
        <v>31</v>
      </c>
      <c r="J315" s="306"/>
      <c r="K315" s="307"/>
      <c r="L315" s="308">
        <f t="shared" si="83"/>
        <v>0</v>
      </c>
      <c r="M315" s="308">
        <f t="shared" si="84"/>
        <v>0</v>
      </c>
      <c r="N315" s="309"/>
      <c r="O315" s="310"/>
      <c r="P315" s="309"/>
    </row>
    <row r="316" spans="2:16" s="196" customFormat="1" ht="19" outlineLevel="1" x14ac:dyDescent="0.65">
      <c r="B316" s="303" t="str">
        <f t="shared" si="81"/>
        <v>Advisor 731</v>
      </c>
      <c r="C316" s="196">
        <f>INDEX(INPUTS!$P$37:$P$52,MATCH(INVOICES!$B$312,INPUTS!$C$37:$C$52,0))</f>
        <v>0</v>
      </c>
      <c r="H316" s="304"/>
      <c r="I316" s="305">
        <f t="shared" ref="I316:I328" si="85">EOMONTH(J316,0)</f>
        <v>31</v>
      </c>
      <c r="J316" s="306"/>
      <c r="K316" s="307"/>
      <c r="L316" s="308">
        <f t="shared" ref="L316:L328" si="86">+K316*0.1</f>
        <v>0</v>
      </c>
      <c r="M316" s="308">
        <f t="shared" ref="M316:M328" si="87">+K316+L316</f>
        <v>0</v>
      </c>
      <c r="N316" s="309"/>
      <c r="O316" s="310"/>
      <c r="P316" s="309"/>
    </row>
    <row r="317" spans="2:16" s="196" customFormat="1" ht="19" outlineLevel="1" x14ac:dyDescent="0.65">
      <c r="B317" s="303" t="str">
        <f t="shared" si="81"/>
        <v>Advisor 731</v>
      </c>
      <c r="C317" s="196">
        <f>INDEX(INPUTS!$P$37:$P$52,MATCH(INVOICES!$B$312,INPUTS!$C$37:$C$52,0))</f>
        <v>0</v>
      </c>
      <c r="H317" s="304"/>
      <c r="I317" s="305">
        <f t="shared" si="85"/>
        <v>31</v>
      </c>
      <c r="J317" s="306"/>
      <c r="K317" s="307"/>
      <c r="L317" s="308">
        <f t="shared" si="86"/>
        <v>0</v>
      </c>
      <c r="M317" s="308">
        <f t="shared" si="87"/>
        <v>0</v>
      </c>
      <c r="N317" s="309"/>
      <c r="O317" s="310"/>
      <c r="P317" s="309"/>
    </row>
    <row r="318" spans="2:16" s="196" customFormat="1" ht="19" outlineLevel="1" x14ac:dyDescent="0.65">
      <c r="B318" s="303" t="str">
        <f t="shared" si="81"/>
        <v>Advisor 731</v>
      </c>
      <c r="C318" s="196">
        <f>INDEX(INPUTS!$P$37:$P$52,MATCH(INVOICES!$B$312,INPUTS!$C$37:$C$52,0))</f>
        <v>0</v>
      </c>
      <c r="H318" s="304"/>
      <c r="I318" s="305">
        <f t="shared" si="85"/>
        <v>31</v>
      </c>
      <c r="J318" s="306"/>
      <c r="K318" s="307"/>
      <c r="L318" s="308">
        <f t="shared" si="86"/>
        <v>0</v>
      </c>
      <c r="M318" s="308">
        <f t="shared" si="87"/>
        <v>0</v>
      </c>
      <c r="N318" s="309"/>
      <c r="O318" s="310"/>
      <c r="P318" s="309"/>
    </row>
    <row r="319" spans="2:16" s="196" customFormat="1" ht="19" outlineLevel="1" x14ac:dyDescent="0.65">
      <c r="B319" s="303" t="str">
        <f t="shared" si="81"/>
        <v>Advisor 731</v>
      </c>
      <c r="C319" s="196">
        <f>INDEX(INPUTS!$P$37:$P$52,MATCH(INVOICES!$B$312,INPUTS!$C$37:$C$52,0))</f>
        <v>0</v>
      </c>
      <c r="H319" s="304"/>
      <c r="I319" s="305">
        <f t="shared" si="85"/>
        <v>31</v>
      </c>
      <c r="J319" s="306"/>
      <c r="K319" s="307"/>
      <c r="L319" s="308">
        <f t="shared" si="86"/>
        <v>0</v>
      </c>
      <c r="M319" s="308">
        <f t="shared" si="87"/>
        <v>0</v>
      </c>
      <c r="N319" s="309"/>
      <c r="O319" s="310"/>
      <c r="P319" s="309"/>
    </row>
    <row r="320" spans="2:16" s="196" customFormat="1" ht="19" outlineLevel="1" x14ac:dyDescent="0.65">
      <c r="B320" s="303" t="str">
        <f t="shared" si="81"/>
        <v>Advisor 731</v>
      </c>
      <c r="C320" s="196">
        <f>INDEX(INPUTS!$P$37:$P$52,MATCH(INVOICES!$B$312,INPUTS!$C$37:$C$52,0))</f>
        <v>0</v>
      </c>
      <c r="H320" s="304"/>
      <c r="I320" s="305">
        <f t="shared" si="85"/>
        <v>31</v>
      </c>
      <c r="J320" s="306"/>
      <c r="K320" s="307"/>
      <c r="L320" s="308">
        <f t="shared" si="86"/>
        <v>0</v>
      </c>
      <c r="M320" s="308">
        <f t="shared" si="87"/>
        <v>0</v>
      </c>
      <c r="N320" s="309"/>
      <c r="O320" s="310"/>
      <c r="P320" s="309"/>
    </row>
    <row r="321" spans="2:16" s="196" customFormat="1" ht="19" outlineLevel="1" x14ac:dyDescent="0.65">
      <c r="B321" s="303" t="str">
        <f t="shared" si="81"/>
        <v>Advisor 731</v>
      </c>
      <c r="C321" s="196">
        <f>INDEX(INPUTS!$P$37:$P$52,MATCH(INVOICES!$B$312,INPUTS!$C$37:$C$52,0))</f>
        <v>0</v>
      </c>
      <c r="H321" s="304"/>
      <c r="I321" s="305">
        <f t="shared" si="85"/>
        <v>31</v>
      </c>
      <c r="J321" s="306"/>
      <c r="K321" s="307"/>
      <c r="L321" s="308">
        <f t="shared" si="86"/>
        <v>0</v>
      </c>
      <c r="M321" s="308">
        <f t="shared" si="87"/>
        <v>0</v>
      </c>
      <c r="N321" s="309"/>
      <c r="O321" s="310"/>
      <c r="P321" s="309"/>
    </row>
    <row r="322" spans="2:16" s="196" customFormat="1" ht="19" outlineLevel="1" x14ac:dyDescent="0.65">
      <c r="B322" s="303" t="str">
        <f t="shared" si="81"/>
        <v>Advisor 731</v>
      </c>
      <c r="C322" s="196">
        <f>INDEX(INPUTS!$P$37:$P$52,MATCH(INVOICES!$B$312,INPUTS!$C$37:$C$52,0))</f>
        <v>0</v>
      </c>
      <c r="H322" s="304"/>
      <c r="I322" s="305">
        <f t="shared" si="85"/>
        <v>31</v>
      </c>
      <c r="J322" s="306"/>
      <c r="K322" s="307"/>
      <c r="L322" s="308">
        <f t="shared" si="86"/>
        <v>0</v>
      </c>
      <c r="M322" s="308">
        <f t="shared" si="87"/>
        <v>0</v>
      </c>
      <c r="N322" s="309"/>
      <c r="O322" s="310"/>
      <c r="P322" s="309"/>
    </row>
    <row r="323" spans="2:16" s="196" customFormat="1" ht="19" outlineLevel="1" x14ac:dyDescent="0.65">
      <c r="B323" s="303" t="str">
        <f t="shared" si="81"/>
        <v>Advisor 731</v>
      </c>
      <c r="C323" s="196">
        <f>INDEX(INPUTS!$P$37:$P$52,MATCH(INVOICES!$B$312,INPUTS!$C$37:$C$52,0))</f>
        <v>0</v>
      </c>
      <c r="H323" s="304"/>
      <c r="I323" s="305">
        <f t="shared" si="85"/>
        <v>31</v>
      </c>
      <c r="J323" s="306"/>
      <c r="K323" s="307"/>
      <c r="L323" s="308">
        <f t="shared" si="86"/>
        <v>0</v>
      </c>
      <c r="M323" s="308">
        <f t="shared" si="87"/>
        <v>0</v>
      </c>
      <c r="N323" s="309"/>
      <c r="O323" s="310"/>
      <c r="P323" s="309"/>
    </row>
    <row r="324" spans="2:16" s="196" customFormat="1" ht="19" outlineLevel="1" x14ac:dyDescent="0.65">
      <c r="B324" s="303" t="str">
        <f t="shared" si="81"/>
        <v>Advisor 731</v>
      </c>
      <c r="C324" s="196">
        <f>INDEX(INPUTS!$P$37:$P$52,MATCH(INVOICES!$B$312,INPUTS!$C$37:$C$52,0))</f>
        <v>0</v>
      </c>
      <c r="H324" s="304"/>
      <c r="I324" s="305">
        <f t="shared" si="85"/>
        <v>31</v>
      </c>
      <c r="J324" s="306"/>
      <c r="K324" s="307"/>
      <c r="L324" s="308">
        <f t="shared" si="86"/>
        <v>0</v>
      </c>
      <c r="M324" s="308">
        <f t="shared" si="87"/>
        <v>0</v>
      </c>
      <c r="N324" s="309"/>
      <c r="O324" s="310"/>
      <c r="P324" s="309"/>
    </row>
    <row r="325" spans="2:16" s="196" customFormat="1" ht="19" outlineLevel="1" x14ac:dyDescent="0.65">
      <c r="B325" s="303" t="str">
        <f t="shared" si="81"/>
        <v>Advisor 731</v>
      </c>
      <c r="C325" s="196">
        <f>INDEX(INPUTS!$P$37:$P$52,MATCH(INVOICES!$B$312,INPUTS!$C$37:$C$52,0))</f>
        <v>0</v>
      </c>
      <c r="H325" s="304"/>
      <c r="I325" s="305">
        <f t="shared" si="85"/>
        <v>31</v>
      </c>
      <c r="J325" s="306"/>
      <c r="K325" s="307"/>
      <c r="L325" s="308">
        <f t="shared" si="86"/>
        <v>0</v>
      </c>
      <c r="M325" s="308">
        <f t="shared" si="87"/>
        <v>0</v>
      </c>
      <c r="N325" s="309"/>
      <c r="O325" s="310"/>
      <c r="P325" s="309"/>
    </row>
    <row r="326" spans="2:16" s="196" customFormat="1" ht="19" outlineLevel="1" x14ac:dyDescent="0.65">
      <c r="B326" s="303" t="str">
        <f t="shared" si="81"/>
        <v>Advisor 731</v>
      </c>
      <c r="C326" s="196">
        <f>INDEX(INPUTS!$P$37:$P$52,MATCH(INVOICES!$B$312,INPUTS!$C$37:$C$52,0))</f>
        <v>0</v>
      </c>
      <c r="H326" s="304"/>
      <c r="I326" s="305">
        <f t="shared" si="85"/>
        <v>31</v>
      </c>
      <c r="J326" s="306"/>
      <c r="K326" s="307"/>
      <c r="L326" s="308">
        <f t="shared" si="86"/>
        <v>0</v>
      </c>
      <c r="M326" s="308">
        <f t="shared" si="87"/>
        <v>0</v>
      </c>
      <c r="N326" s="309"/>
      <c r="O326" s="310"/>
      <c r="P326" s="309"/>
    </row>
    <row r="327" spans="2:16" s="196" customFormat="1" ht="19" outlineLevel="1" x14ac:dyDescent="0.65">
      <c r="B327" s="303" t="str">
        <f t="shared" si="81"/>
        <v>Advisor 731</v>
      </c>
      <c r="C327" s="196">
        <f>INDEX(INPUTS!$P$37:$P$52,MATCH(INVOICES!$B$312,INPUTS!$C$37:$C$52,0))</f>
        <v>0</v>
      </c>
      <c r="H327" s="304"/>
      <c r="I327" s="305">
        <f t="shared" si="85"/>
        <v>31</v>
      </c>
      <c r="J327" s="306"/>
      <c r="K327" s="307"/>
      <c r="L327" s="308">
        <f t="shared" si="86"/>
        <v>0</v>
      </c>
      <c r="M327" s="308">
        <f t="shared" si="87"/>
        <v>0</v>
      </c>
      <c r="N327" s="309"/>
      <c r="O327" s="310"/>
      <c r="P327" s="309"/>
    </row>
    <row r="328" spans="2:16" s="196" customFormat="1" ht="19" outlineLevel="1" collapsed="1" x14ac:dyDescent="0.65">
      <c r="B328" s="303" t="str">
        <f t="shared" ref="B328" si="88">$B327&amp;I328</f>
        <v>Advisor 73131</v>
      </c>
      <c r="C328" s="196">
        <f>INDEX(INPUTS!$P$37:$P$52,MATCH(INVOICES!$B$312,INPUTS!$C$37:$C$52,0))</f>
        <v>0</v>
      </c>
      <c r="H328" s="304"/>
      <c r="I328" s="305">
        <f t="shared" si="85"/>
        <v>31</v>
      </c>
      <c r="J328" s="306"/>
      <c r="K328" s="307"/>
      <c r="L328" s="308">
        <f t="shared" si="86"/>
        <v>0</v>
      </c>
      <c r="M328" s="308">
        <f t="shared" si="87"/>
        <v>0</v>
      </c>
      <c r="N328" s="309"/>
      <c r="O328" s="310"/>
      <c r="P328" s="309"/>
    </row>
    <row r="329" spans="2:16" ht="20.5" thickBot="1" x14ac:dyDescent="0.7">
      <c r="B329" s="311" t="s">
        <v>151</v>
      </c>
      <c r="C329" s="312"/>
      <c r="D329" s="313"/>
      <c r="E329" s="313"/>
      <c r="F329" s="313"/>
      <c r="G329" s="313"/>
      <c r="H329" s="314"/>
      <c r="I329" s="314"/>
      <c r="J329" s="315"/>
      <c r="K329" s="316">
        <f>SUM(K313:K326)</f>
        <v>0</v>
      </c>
      <c r="L329" s="316">
        <f>SUM(L313:L326)</f>
        <v>0</v>
      </c>
      <c r="M329" s="316">
        <f>SUM(M313:M326)</f>
        <v>0</v>
      </c>
      <c r="N329" s="317"/>
      <c r="O329" s="314"/>
      <c r="P329" s="317"/>
    </row>
    <row r="330" spans="2:16" ht="20.5" thickTop="1" x14ac:dyDescent="0.65">
      <c r="B330" s="300"/>
    </row>
    <row r="331" spans="2:16" s="196" customFormat="1" x14ac:dyDescent="0.65">
      <c r="B331" s="300" t="str">
        <f>+INPUTS!C44</f>
        <v>Advisor 8</v>
      </c>
      <c r="C331" s="194"/>
      <c r="D331" s="194"/>
      <c r="E331" s="194"/>
      <c r="F331" s="194"/>
      <c r="G331" s="194"/>
      <c r="H331" s="319"/>
      <c r="I331" s="319" t="s">
        <v>147</v>
      </c>
      <c r="J331" s="319"/>
      <c r="K331" s="319"/>
      <c r="L331" s="319" t="s">
        <v>113</v>
      </c>
      <c r="M331" s="319" t="s">
        <v>126</v>
      </c>
      <c r="N331" s="319"/>
      <c r="O331" s="319"/>
      <c r="P331" s="319"/>
    </row>
    <row r="332" spans="2:16" s="196" customFormat="1" ht="19" outlineLevel="1" x14ac:dyDescent="0.65">
      <c r="B332" s="303" t="str">
        <f>$B$331&amp;I332</f>
        <v>Advisor 831</v>
      </c>
      <c r="C332" s="196">
        <f>INDEX(INPUTS!$P$37:$P$52,MATCH(INVOICES!$B$331,INPUTS!$C$37:$C$52,0))</f>
        <v>0</v>
      </c>
      <c r="H332" s="304"/>
      <c r="I332" s="305">
        <f>EOMONTH(J332,0)</f>
        <v>31</v>
      </c>
      <c r="J332" s="306"/>
      <c r="K332" s="307"/>
      <c r="L332" s="308">
        <f>+K332*0.1</f>
        <v>0</v>
      </c>
      <c r="M332" s="308">
        <f>+K332+L332</f>
        <v>0</v>
      </c>
      <c r="N332" s="309"/>
      <c r="O332" s="310"/>
      <c r="P332" s="309"/>
    </row>
    <row r="333" spans="2:16" s="196" customFormat="1" ht="19" outlineLevel="1" x14ac:dyDescent="0.65">
      <c r="B333" s="303" t="str">
        <f t="shared" ref="B333:B347" si="89">$B$331&amp;I333</f>
        <v>Advisor 831</v>
      </c>
      <c r="C333" s="196">
        <f>INDEX(INPUTS!$P$37:$P$52,MATCH(INVOICES!$B$331,INPUTS!$C$37:$C$52,0))</f>
        <v>0</v>
      </c>
      <c r="H333" s="304"/>
      <c r="I333" s="305">
        <f t="shared" ref="I333:I347" si="90">EOMONTH(J333,0)</f>
        <v>31</v>
      </c>
      <c r="J333" s="306"/>
      <c r="K333" s="307"/>
      <c r="L333" s="308">
        <f t="shared" ref="L333:L347" si="91">+K333*0.1</f>
        <v>0</v>
      </c>
      <c r="M333" s="308">
        <f t="shared" ref="M333:M347" si="92">+K333+L333</f>
        <v>0</v>
      </c>
      <c r="N333" s="309"/>
      <c r="O333" s="310"/>
      <c r="P333" s="309"/>
    </row>
    <row r="334" spans="2:16" s="196" customFormat="1" ht="19" outlineLevel="1" x14ac:dyDescent="0.65">
      <c r="B334" s="303" t="str">
        <f t="shared" si="89"/>
        <v>Advisor 831</v>
      </c>
      <c r="C334" s="196">
        <f>INDEX(INPUTS!$P$37:$P$52,MATCH(INVOICES!$B$331,INPUTS!$C$37:$C$52,0))</f>
        <v>0</v>
      </c>
      <c r="H334" s="304"/>
      <c r="I334" s="305">
        <f t="shared" si="90"/>
        <v>31</v>
      </c>
      <c r="J334" s="306"/>
      <c r="K334" s="307"/>
      <c r="L334" s="308">
        <f t="shared" si="91"/>
        <v>0</v>
      </c>
      <c r="M334" s="308">
        <f t="shared" si="92"/>
        <v>0</v>
      </c>
      <c r="N334" s="309"/>
      <c r="O334" s="310"/>
      <c r="P334" s="309"/>
    </row>
    <row r="335" spans="2:16" s="196" customFormat="1" ht="19" outlineLevel="1" x14ac:dyDescent="0.65">
      <c r="B335" s="303" t="str">
        <f t="shared" si="89"/>
        <v>Advisor 831</v>
      </c>
      <c r="C335" s="196">
        <f>INDEX(INPUTS!$P$37:$P$52,MATCH(INVOICES!$B$331,INPUTS!$C$37:$C$52,0))</f>
        <v>0</v>
      </c>
      <c r="H335" s="304"/>
      <c r="I335" s="305">
        <f t="shared" si="90"/>
        <v>31</v>
      </c>
      <c r="J335" s="306"/>
      <c r="K335" s="307"/>
      <c r="L335" s="308">
        <f t="shared" si="91"/>
        <v>0</v>
      </c>
      <c r="M335" s="308">
        <f t="shared" si="92"/>
        <v>0</v>
      </c>
      <c r="N335" s="309"/>
      <c r="O335" s="310"/>
      <c r="P335" s="309"/>
    </row>
    <row r="336" spans="2:16" s="196" customFormat="1" ht="19" outlineLevel="1" x14ac:dyDescent="0.65">
      <c r="B336" s="303" t="str">
        <f t="shared" si="89"/>
        <v>Advisor 831</v>
      </c>
      <c r="C336" s="196">
        <f>INDEX(INPUTS!$P$37:$P$52,MATCH(INVOICES!$B$331,INPUTS!$C$37:$C$52,0))</f>
        <v>0</v>
      </c>
      <c r="H336" s="304"/>
      <c r="I336" s="305">
        <f t="shared" si="90"/>
        <v>31</v>
      </c>
      <c r="J336" s="306"/>
      <c r="K336" s="307"/>
      <c r="L336" s="308">
        <f t="shared" si="91"/>
        <v>0</v>
      </c>
      <c r="M336" s="308">
        <f t="shared" si="92"/>
        <v>0</v>
      </c>
      <c r="N336" s="309"/>
      <c r="O336" s="310"/>
      <c r="P336" s="309"/>
    </row>
    <row r="337" spans="2:16" s="196" customFormat="1" ht="19" outlineLevel="1" x14ac:dyDescent="0.65">
      <c r="B337" s="303" t="str">
        <f t="shared" si="89"/>
        <v>Advisor 831</v>
      </c>
      <c r="C337" s="196">
        <f>INDEX(INPUTS!$P$37:$P$52,MATCH(INVOICES!$B$331,INPUTS!$C$37:$C$52,0))</f>
        <v>0</v>
      </c>
      <c r="H337" s="304"/>
      <c r="I337" s="305">
        <f t="shared" si="90"/>
        <v>31</v>
      </c>
      <c r="J337" s="306"/>
      <c r="K337" s="307"/>
      <c r="L337" s="308">
        <f t="shared" si="91"/>
        <v>0</v>
      </c>
      <c r="M337" s="308">
        <f t="shared" si="92"/>
        <v>0</v>
      </c>
      <c r="N337" s="309"/>
      <c r="O337" s="310"/>
      <c r="P337" s="309"/>
    </row>
    <row r="338" spans="2:16" s="196" customFormat="1" ht="19" outlineLevel="1" x14ac:dyDescent="0.65">
      <c r="B338" s="303" t="str">
        <f t="shared" si="89"/>
        <v>Advisor 831</v>
      </c>
      <c r="C338" s="196">
        <f>INDEX(INPUTS!$P$37:$P$52,MATCH(INVOICES!$B$331,INPUTS!$C$37:$C$52,0))</f>
        <v>0</v>
      </c>
      <c r="H338" s="304"/>
      <c r="I338" s="305">
        <f t="shared" si="90"/>
        <v>31</v>
      </c>
      <c r="J338" s="306"/>
      <c r="K338" s="307"/>
      <c r="L338" s="308">
        <f t="shared" si="91"/>
        <v>0</v>
      </c>
      <c r="M338" s="308">
        <f t="shared" si="92"/>
        <v>0</v>
      </c>
      <c r="N338" s="309"/>
      <c r="O338" s="310"/>
      <c r="P338" s="309"/>
    </row>
    <row r="339" spans="2:16" s="196" customFormat="1" ht="19" outlineLevel="1" x14ac:dyDescent="0.65">
      <c r="B339" s="303" t="str">
        <f t="shared" si="89"/>
        <v>Advisor 831</v>
      </c>
      <c r="C339" s="196">
        <f>INDEX(INPUTS!$P$37:$P$52,MATCH(INVOICES!$B$331,INPUTS!$C$37:$C$52,0))</f>
        <v>0</v>
      </c>
      <c r="H339" s="304"/>
      <c r="I339" s="305">
        <f t="shared" si="90"/>
        <v>31</v>
      </c>
      <c r="J339" s="306"/>
      <c r="K339" s="307"/>
      <c r="L339" s="308">
        <f t="shared" si="91"/>
        <v>0</v>
      </c>
      <c r="M339" s="308">
        <f t="shared" si="92"/>
        <v>0</v>
      </c>
      <c r="N339" s="309"/>
      <c r="O339" s="310"/>
      <c r="P339" s="309"/>
    </row>
    <row r="340" spans="2:16" s="196" customFormat="1" ht="19" outlineLevel="1" x14ac:dyDescent="0.65">
      <c r="B340" s="303" t="str">
        <f t="shared" si="89"/>
        <v>Advisor 831</v>
      </c>
      <c r="C340" s="196">
        <f>INDEX(INPUTS!$P$37:$P$52,MATCH(INVOICES!$B$331,INPUTS!$C$37:$C$52,0))</f>
        <v>0</v>
      </c>
      <c r="H340" s="304"/>
      <c r="I340" s="305">
        <f t="shared" si="90"/>
        <v>31</v>
      </c>
      <c r="J340" s="306"/>
      <c r="K340" s="307"/>
      <c r="L340" s="308">
        <f t="shared" si="91"/>
        <v>0</v>
      </c>
      <c r="M340" s="308">
        <f t="shared" si="92"/>
        <v>0</v>
      </c>
      <c r="N340" s="309"/>
      <c r="O340" s="310"/>
      <c r="P340" s="309"/>
    </row>
    <row r="341" spans="2:16" s="196" customFormat="1" ht="19" outlineLevel="1" x14ac:dyDescent="0.65">
      <c r="B341" s="303" t="str">
        <f t="shared" si="89"/>
        <v>Advisor 831</v>
      </c>
      <c r="C341" s="196">
        <f>INDEX(INPUTS!$P$37:$P$52,MATCH(INVOICES!$B$331,INPUTS!$C$37:$C$52,0))</f>
        <v>0</v>
      </c>
      <c r="H341" s="304"/>
      <c r="I341" s="305">
        <f t="shared" si="90"/>
        <v>31</v>
      </c>
      <c r="J341" s="306"/>
      <c r="K341" s="307"/>
      <c r="L341" s="308">
        <f t="shared" si="91"/>
        <v>0</v>
      </c>
      <c r="M341" s="308">
        <f t="shared" si="92"/>
        <v>0</v>
      </c>
      <c r="N341" s="309"/>
      <c r="O341" s="310"/>
      <c r="P341" s="309"/>
    </row>
    <row r="342" spans="2:16" s="196" customFormat="1" ht="19" outlineLevel="1" x14ac:dyDescent="0.65">
      <c r="B342" s="303" t="str">
        <f t="shared" si="89"/>
        <v>Advisor 831</v>
      </c>
      <c r="C342" s="196">
        <f>INDEX(INPUTS!$P$37:$P$52,MATCH(INVOICES!$B$331,INPUTS!$C$37:$C$52,0))</f>
        <v>0</v>
      </c>
      <c r="H342" s="304"/>
      <c r="I342" s="305">
        <f t="shared" si="90"/>
        <v>31</v>
      </c>
      <c r="J342" s="306"/>
      <c r="K342" s="307"/>
      <c r="L342" s="308">
        <f t="shared" si="91"/>
        <v>0</v>
      </c>
      <c r="M342" s="308">
        <f t="shared" si="92"/>
        <v>0</v>
      </c>
      <c r="N342" s="309"/>
      <c r="O342" s="310"/>
      <c r="P342" s="309"/>
    </row>
    <row r="343" spans="2:16" s="196" customFormat="1" ht="19" outlineLevel="1" x14ac:dyDescent="0.65">
      <c r="B343" s="303" t="str">
        <f t="shared" si="89"/>
        <v>Advisor 831</v>
      </c>
      <c r="C343" s="196">
        <f>INDEX(INPUTS!$P$37:$P$52,MATCH(INVOICES!$B$331,INPUTS!$C$37:$C$52,0))</f>
        <v>0</v>
      </c>
      <c r="H343" s="304"/>
      <c r="I343" s="305">
        <f t="shared" si="90"/>
        <v>31</v>
      </c>
      <c r="J343" s="306"/>
      <c r="K343" s="307"/>
      <c r="L343" s="308">
        <f t="shared" si="91"/>
        <v>0</v>
      </c>
      <c r="M343" s="308">
        <f t="shared" si="92"/>
        <v>0</v>
      </c>
      <c r="N343" s="309"/>
      <c r="O343" s="310"/>
      <c r="P343" s="309"/>
    </row>
    <row r="344" spans="2:16" s="196" customFormat="1" ht="19" outlineLevel="1" x14ac:dyDescent="0.65">
      <c r="B344" s="303" t="str">
        <f t="shared" si="89"/>
        <v>Advisor 831</v>
      </c>
      <c r="C344" s="196">
        <f>INDEX(INPUTS!$P$37:$P$52,MATCH(INVOICES!$B$331,INPUTS!$C$37:$C$52,0))</f>
        <v>0</v>
      </c>
      <c r="H344" s="304"/>
      <c r="I344" s="305">
        <f t="shared" si="90"/>
        <v>31</v>
      </c>
      <c r="J344" s="306"/>
      <c r="K344" s="307"/>
      <c r="L344" s="308">
        <f t="shared" si="91"/>
        <v>0</v>
      </c>
      <c r="M344" s="308">
        <f t="shared" si="92"/>
        <v>0</v>
      </c>
      <c r="N344" s="309"/>
      <c r="O344" s="310"/>
      <c r="P344" s="309"/>
    </row>
    <row r="345" spans="2:16" s="196" customFormat="1" ht="19" outlineLevel="1" x14ac:dyDescent="0.65">
      <c r="B345" s="303" t="str">
        <f t="shared" si="89"/>
        <v>Advisor 831</v>
      </c>
      <c r="C345" s="196">
        <f>INDEX(INPUTS!$P$37:$P$52,MATCH(INVOICES!$B$331,INPUTS!$C$37:$C$52,0))</f>
        <v>0</v>
      </c>
      <c r="H345" s="304"/>
      <c r="I345" s="305">
        <f t="shared" si="90"/>
        <v>31</v>
      </c>
      <c r="J345" s="306"/>
      <c r="K345" s="307"/>
      <c r="L345" s="308">
        <f t="shared" si="91"/>
        <v>0</v>
      </c>
      <c r="M345" s="308">
        <f t="shared" si="92"/>
        <v>0</v>
      </c>
      <c r="N345" s="309"/>
      <c r="O345" s="310"/>
      <c r="P345" s="309"/>
    </row>
    <row r="346" spans="2:16" s="196" customFormat="1" ht="19" outlineLevel="1" x14ac:dyDescent="0.65">
      <c r="B346" s="303" t="str">
        <f t="shared" si="89"/>
        <v>Advisor 831</v>
      </c>
      <c r="C346" s="196">
        <f>INDEX(INPUTS!$P$37:$P$52,MATCH(INVOICES!$B$331,INPUTS!$C$37:$C$52,0))</f>
        <v>0</v>
      </c>
      <c r="H346" s="304"/>
      <c r="I346" s="305">
        <f t="shared" si="90"/>
        <v>31</v>
      </c>
      <c r="J346" s="306"/>
      <c r="K346" s="307"/>
      <c r="L346" s="308">
        <f t="shared" si="91"/>
        <v>0</v>
      </c>
      <c r="M346" s="308">
        <f t="shared" si="92"/>
        <v>0</v>
      </c>
      <c r="N346" s="309"/>
      <c r="O346" s="310"/>
      <c r="P346" s="309"/>
    </row>
    <row r="347" spans="2:16" s="196" customFormat="1" ht="19" outlineLevel="1" collapsed="1" x14ac:dyDescent="0.65">
      <c r="B347" s="303" t="str">
        <f t="shared" si="89"/>
        <v>Advisor 831</v>
      </c>
      <c r="C347" s="196">
        <f>INDEX(INPUTS!$P$37:$P$52,MATCH(INVOICES!$B$331,INPUTS!$C$37:$C$52,0))</f>
        <v>0</v>
      </c>
      <c r="H347" s="304"/>
      <c r="I347" s="305">
        <f t="shared" si="90"/>
        <v>31</v>
      </c>
      <c r="J347" s="306"/>
      <c r="K347" s="307"/>
      <c r="L347" s="308">
        <f t="shared" si="91"/>
        <v>0</v>
      </c>
      <c r="M347" s="308">
        <f t="shared" si="92"/>
        <v>0</v>
      </c>
      <c r="N347" s="309"/>
      <c r="O347" s="310"/>
      <c r="P347" s="309"/>
    </row>
    <row r="348" spans="2:16" ht="20.5" thickBot="1" x14ac:dyDescent="0.7">
      <c r="B348" s="311" t="s">
        <v>151</v>
      </c>
      <c r="C348" s="312"/>
      <c r="D348" s="313"/>
      <c r="E348" s="313"/>
      <c r="F348" s="313"/>
      <c r="G348" s="313"/>
      <c r="H348" s="314"/>
      <c r="I348" s="314"/>
      <c r="J348" s="315"/>
      <c r="K348" s="316">
        <f>SUM(K332:K345)</f>
        <v>0</v>
      </c>
      <c r="L348" s="316">
        <f>SUM(L332:L345)</f>
        <v>0</v>
      </c>
      <c r="M348" s="316">
        <f>SUM(M332:M345)</f>
        <v>0</v>
      </c>
      <c r="N348" s="317"/>
      <c r="O348" s="314"/>
      <c r="P348" s="317"/>
    </row>
    <row r="349" spans="2:16" ht="20.5" thickTop="1" x14ac:dyDescent="0.65">
      <c r="I349" s="194"/>
    </row>
    <row r="350" spans="2:16" s="196" customFormat="1" x14ac:dyDescent="0.65">
      <c r="B350" s="300" t="str">
        <f>+INPUTS!C45</f>
        <v>Advisor 9</v>
      </c>
      <c r="C350" s="194"/>
      <c r="D350" s="194"/>
      <c r="E350" s="194"/>
      <c r="F350" s="194"/>
      <c r="G350" s="194"/>
      <c r="H350" s="319"/>
      <c r="I350" s="319" t="s">
        <v>147</v>
      </c>
      <c r="J350" s="319"/>
      <c r="K350" s="319"/>
      <c r="L350" s="319" t="s">
        <v>113</v>
      </c>
      <c r="M350" s="319" t="s">
        <v>126</v>
      </c>
      <c r="N350" s="319"/>
      <c r="O350" s="319"/>
      <c r="P350" s="319"/>
    </row>
    <row r="351" spans="2:16" s="196" customFormat="1" ht="19" outlineLevel="1" x14ac:dyDescent="0.65">
      <c r="B351" s="303" t="str">
        <f>B$350&amp;I351</f>
        <v>Advisor 931</v>
      </c>
      <c r="C351" s="196">
        <f>INDEX(INPUTS!$P$37:$P$52,MATCH(INVOICES!$B$350,INPUTS!$C$37:$C$52,0))</f>
        <v>0</v>
      </c>
      <c r="H351" s="304"/>
      <c r="I351" s="305">
        <f>EOMONTH(J351,0)</f>
        <v>31</v>
      </c>
      <c r="J351" s="306"/>
      <c r="K351" s="307"/>
      <c r="L351" s="308">
        <f>+K351*0.1</f>
        <v>0</v>
      </c>
      <c r="M351" s="308">
        <f>+K351+L351</f>
        <v>0</v>
      </c>
      <c r="N351" s="309"/>
      <c r="O351" s="310"/>
      <c r="P351" s="309"/>
    </row>
    <row r="352" spans="2:16" s="196" customFormat="1" ht="19" outlineLevel="1" x14ac:dyDescent="0.65">
      <c r="B352" s="303" t="str">
        <f t="shared" ref="B352:B366" si="93">B$350&amp;I352</f>
        <v>Advisor 931</v>
      </c>
      <c r="C352" s="196">
        <f>INDEX(INPUTS!$P$37:$P$52,MATCH(INVOICES!$B$350,INPUTS!$C$37:$C$52,0))</f>
        <v>0</v>
      </c>
      <c r="H352" s="304"/>
      <c r="I352" s="305">
        <f t="shared" ref="I352:I366" si="94">EOMONTH(J352,0)</f>
        <v>31</v>
      </c>
      <c r="J352" s="306"/>
      <c r="K352" s="307"/>
      <c r="L352" s="308">
        <f t="shared" ref="L352:L366" si="95">+K352*0.1</f>
        <v>0</v>
      </c>
      <c r="M352" s="308">
        <f t="shared" ref="M352:M366" si="96">+K352+L352</f>
        <v>0</v>
      </c>
      <c r="N352" s="309"/>
      <c r="O352" s="310"/>
      <c r="P352" s="309"/>
    </row>
    <row r="353" spans="2:16" s="196" customFormat="1" ht="19" outlineLevel="1" x14ac:dyDescent="0.65">
      <c r="B353" s="303" t="str">
        <f t="shared" si="93"/>
        <v>Advisor 931</v>
      </c>
      <c r="C353" s="196">
        <f>INDEX(INPUTS!$P$37:$P$52,MATCH(INVOICES!$B$350,INPUTS!$C$37:$C$52,0))</f>
        <v>0</v>
      </c>
      <c r="H353" s="304"/>
      <c r="I353" s="305">
        <f t="shared" si="94"/>
        <v>31</v>
      </c>
      <c r="J353" s="306"/>
      <c r="K353" s="307"/>
      <c r="L353" s="308">
        <f t="shared" si="95"/>
        <v>0</v>
      </c>
      <c r="M353" s="308">
        <f t="shared" si="96"/>
        <v>0</v>
      </c>
      <c r="N353" s="309"/>
      <c r="O353" s="310"/>
      <c r="P353" s="309"/>
    </row>
    <row r="354" spans="2:16" s="196" customFormat="1" ht="19" outlineLevel="1" x14ac:dyDescent="0.65">
      <c r="B354" s="303" t="str">
        <f t="shared" si="93"/>
        <v>Advisor 931</v>
      </c>
      <c r="C354" s="196">
        <f>INDEX(INPUTS!$P$37:$P$52,MATCH(INVOICES!$B$350,INPUTS!$C$37:$C$52,0))</f>
        <v>0</v>
      </c>
      <c r="H354" s="304"/>
      <c r="I354" s="305">
        <f t="shared" si="94"/>
        <v>31</v>
      </c>
      <c r="J354" s="306"/>
      <c r="K354" s="307"/>
      <c r="L354" s="308">
        <f t="shared" si="95"/>
        <v>0</v>
      </c>
      <c r="M354" s="308">
        <f t="shared" si="96"/>
        <v>0</v>
      </c>
      <c r="N354" s="309"/>
      <c r="O354" s="310"/>
      <c r="P354" s="309"/>
    </row>
    <row r="355" spans="2:16" s="196" customFormat="1" ht="19" outlineLevel="1" x14ac:dyDescent="0.65">
      <c r="B355" s="303" t="str">
        <f t="shared" si="93"/>
        <v>Advisor 931</v>
      </c>
      <c r="C355" s="196">
        <f>INDEX(INPUTS!$P$37:$P$52,MATCH(INVOICES!$B$350,INPUTS!$C$37:$C$52,0))</f>
        <v>0</v>
      </c>
      <c r="H355" s="304"/>
      <c r="I355" s="305">
        <f t="shared" si="94"/>
        <v>31</v>
      </c>
      <c r="J355" s="306"/>
      <c r="K355" s="307"/>
      <c r="L355" s="308">
        <f t="shared" si="95"/>
        <v>0</v>
      </c>
      <c r="M355" s="308">
        <f t="shared" si="96"/>
        <v>0</v>
      </c>
      <c r="N355" s="309"/>
      <c r="O355" s="310"/>
      <c r="P355" s="309"/>
    </row>
    <row r="356" spans="2:16" s="196" customFormat="1" ht="19" outlineLevel="1" x14ac:dyDescent="0.65">
      <c r="B356" s="303" t="str">
        <f t="shared" si="93"/>
        <v>Advisor 931</v>
      </c>
      <c r="C356" s="196">
        <f>INDEX(INPUTS!$P$37:$P$52,MATCH(INVOICES!$B$350,INPUTS!$C$37:$C$52,0))</f>
        <v>0</v>
      </c>
      <c r="H356" s="304"/>
      <c r="I356" s="305">
        <f t="shared" si="94"/>
        <v>31</v>
      </c>
      <c r="J356" s="306"/>
      <c r="K356" s="307"/>
      <c r="L356" s="308">
        <f t="shared" si="95"/>
        <v>0</v>
      </c>
      <c r="M356" s="308">
        <f t="shared" si="96"/>
        <v>0</v>
      </c>
      <c r="N356" s="309"/>
      <c r="O356" s="310"/>
      <c r="P356" s="309"/>
    </row>
    <row r="357" spans="2:16" s="196" customFormat="1" ht="19" outlineLevel="1" x14ac:dyDescent="0.65">
      <c r="B357" s="303" t="str">
        <f t="shared" si="93"/>
        <v>Advisor 931</v>
      </c>
      <c r="C357" s="196">
        <f>INDEX(INPUTS!$P$37:$P$52,MATCH(INVOICES!$B$350,INPUTS!$C$37:$C$52,0))</f>
        <v>0</v>
      </c>
      <c r="H357" s="304"/>
      <c r="I357" s="305">
        <f t="shared" si="94"/>
        <v>31</v>
      </c>
      <c r="J357" s="306"/>
      <c r="K357" s="307"/>
      <c r="L357" s="308">
        <f t="shared" si="95"/>
        <v>0</v>
      </c>
      <c r="M357" s="308">
        <f t="shared" si="96"/>
        <v>0</v>
      </c>
      <c r="N357" s="309"/>
      <c r="O357" s="310"/>
      <c r="P357" s="309"/>
    </row>
    <row r="358" spans="2:16" s="196" customFormat="1" ht="19" outlineLevel="1" x14ac:dyDescent="0.65">
      <c r="B358" s="303" t="str">
        <f t="shared" si="93"/>
        <v>Advisor 931</v>
      </c>
      <c r="C358" s="196">
        <f>INDEX(INPUTS!$P$37:$P$52,MATCH(INVOICES!$B$350,INPUTS!$C$37:$C$52,0))</f>
        <v>0</v>
      </c>
      <c r="H358" s="304"/>
      <c r="I358" s="305">
        <f t="shared" si="94"/>
        <v>31</v>
      </c>
      <c r="J358" s="306"/>
      <c r="K358" s="307"/>
      <c r="L358" s="308">
        <f t="shared" si="95"/>
        <v>0</v>
      </c>
      <c r="M358" s="308">
        <f t="shared" si="96"/>
        <v>0</v>
      </c>
      <c r="N358" s="309"/>
      <c r="O358" s="310"/>
      <c r="P358" s="309"/>
    </row>
    <row r="359" spans="2:16" s="196" customFormat="1" ht="19" outlineLevel="1" x14ac:dyDescent="0.65">
      <c r="B359" s="303" t="str">
        <f t="shared" si="93"/>
        <v>Advisor 931</v>
      </c>
      <c r="C359" s="196">
        <f>INDEX(INPUTS!$P$37:$P$52,MATCH(INVOICES!$B$350,INPUTS!$C$37:$C$52,0))</f>
        <v>0</v>
      </c>
      <c r="H359" s="304"/>
      <c r="I359" s="305">
        <f t="shared" si="94"/>
        <v>31</v>
      </c>
      <c r="J359" s="306"/>
      <c r="K359" s="307"/>
      <c r="L359" s="308">
        <f t="shared" si="95"/>
        <v>0</v>
      </c>
      <c r="M359" s="308">
        <f t="shared" si="96"/>
        <v>0</v>
      </c>
      <c r="N359" s="309"/>
      <c r="O359" s="310"/>
      <c r="P359" s="309"/>
    </row>
    <row r="360" spans="2:16" s="196" customFormat="1" ht="19" outlineLevel="1" x14ac:dyDescent="0.65">
      <c r="B360" s="303" t="str">
        <f t="shared" si="93"/>
        <v>Advisor 931</v>
      </c>
      <c r="C360" s="196">
        <f>INDEX(INPUTS!$P$37:$P$52,MATCH(INVOICES!$B$350,INPUTS!$C$37:$C$52,0))</f>
        <v>0</v>
      </c>
      <c r="H360" s="304"/>
      <c r="I360" s="305">
        <f t="shared" si="94"/>
        <v>31</v>
      </c>
      <c r="J360" s="306"/>
      <c r="K360" s="307"/>
      <c r="L360" s="308">
        <f t="shared" si="95"/>
        <v>0</v>
      </c>
      <c r="M360" s="308">
        <f t="shared" si="96"/>
        <v>0</v>
      </c>
      <c r="N360" s="309"/>
      <c r="O360" s="310"/>
      <c r="P360" s="309"/>
    </row>
    <row r="361" spans="2:16" s="196" customFormat="1" ht="19" outlineLevel="1" x14ac:dyDescent="0.65">
      <c r="B361" s="303" t="str">
        <f t="shared" si="93"/>
        <v>Advisor 931</v>
      </c>
      <c r="C361" s="196">
        <f>INDEX(INPUTS!$P$37:$P$52,MATCH(INVOICES!$B$350,INPUTS!$C$37:$C$52,0))</f>
        <v>0</v>
      </c>
      <c r="H361" s="304"/>
      <c r="I361" s="305">
        <f t="shared" si="94"/>
        <v>31</v>
      </c>
      <c r="J361" s="306"/>
      <c r="K361" s="307"/>
      <c r="L361" s="308">
        <f t="shared" si="95"/>
        <v>0</v>
      </c>
      <c r="M361" s="308">
        <f t="shared" si="96"/>
        <v>0</v>
      </c>
      <c r="N361" s="309"/>
      <c r="O361" s="310"/>
      <c r="P361" s="309"/>
    </row>
    <row r="362" spans="2:16" s="196" customFormat="1" ht="19" outlineLevel="1" x14ac:dyDescent="0.65">
      <c r="B362" s="303" t="str">
        <f t="shared" si="93"/>
        <v>Advisor 931</v>
      </c>
      <c r="C362" s="196">
        <f>INDEX(INPUTS!$P$37:$P$52,MATCH(INVOICES!$B$350,INPUTS!$C$37:$C$52,0))</f>
        <v>0</v>
      </c>
      <c r="H362" s="304"/>
      <c r="I362" s="305">
        <f t="shared" si="94"/>
        <v>31</v>
      </c>
      <c r="J362" s="306"/>
      <c r="K362" s="307"/>
      <c r="L362" s="308">
        <f t="shared" si="95"/>
        <v>0</v>
      </c>
      <c r="M362" s="308">
        <f t="shared" si="96"/>
        <v>0</v>
      </c>
      <c r="N362" s="309"/>
      <c r="O362" s="310"/>
      <c r="P362" s="309"/>
    </row>
    <row r="363" spans="2:16" s="196" customFormat="1" ht="19" outlineLevel="1" x14ac:dyDescent="0.65">
      <c r="B363" s="303" t="str">
        <f t="shared" si="93"/>
        <v>Advisor 931</v>
      </c>
      <c r="C363" s="196">
        <f>INDEX(INPUTS!$P$37:$P$52,MATCH(INVOICES!$B$350,INPUTS!$C$37:$C$52,0))</f>
        <v>0</v>
      </c>
      <c r="H363" s="304"/>
      <c r="I363" s="305">
        <f t="shared" si="94"/>
        <v>31</v>
      </c>
      <c r="J363" s="306"/>
      <c r="K363" s="307"/>
      <c r="L363" s="308">
        <f t="shared" si="95"/>
        <v>0</v>
      </c>
      <c r="M363" s="308">
        <f t="shared" si="96"/>
        <v>0</v>
      </c>
      <c r="N363" s="309"/>
      <c r="O363" s="310"/>
      <c r="P363" s="309"/>
    </row>
    <row r="364" spans="2:16" s="196" customFormat="1" ht="19" outlineLevel="1" x14ac:dyDescent="0.65">
      <c r="B364" s="303" t="str">
        <f t="shared" si="93"/>
        <v>Advisor 931</v>
      </c>
      <c r="C364" s="196">
        <f>INDEX(INPUTS!$P$37:$P$52,MATCH(INVOICES!$B$350,INPUTS!$C$37:$C$52,0))</f>
        <v>0</v>
      </c>
      <c r="H364" s="304"/>
      <c r="I364" s="305">
        <f t="shared" si="94"/>
        <v>31</v>
      </c>
      <c r="J364" s="306"/>
      <c r="K364" s="307"/>
      <c r="L364" s="308">
        <f t="shared" si="95"/>
        <v>0</v>
      </c>
      <c r="M364" s="308">
        <f t="shared" si="96"/>
        <v>0</v>
      </c>
      <c r="N364" s="309"/>
      <c r="O364" s="310"/>
      <c r="P364" s="309"/>
    </row>
    <row r="365" spans="2:16" s="196" customFormat="1" ht="19" outlineLevel="1" x14ac:dyDescent="0.65">
      <c r="B365" s="303" t="str">
        <f t="shared" si="93"/>
        <v>Advisor 931</v>
      </c>
      <c r="C365" s="196">
        <f>INDEX(INPUTS!$P$37:$P$52,MATCH(INVOICES!$B$350,INPUTS!$C$37:$C$52,0))</f>
        <v>0</v>
      </c>
      <c r="H365" s="304"/>
      <c r="I365" s="305">
        <f t="shared" si="94"/>
        <v>31</v>
      </c>
      <c r="J365" s="306"/>
      <c r="K365" s="307"/>
      <c r="L365" s="308">
        <f t="shared" si="95"/>
        <v>0</v>
      </c>
      <c r="M365" s="308">
        <f t="shared" si="96"/>
        <v>0</v>
      </c>
      <c r="N365" s="309"/>
      <c r="O365" s="310"/>
      <c r="P365" s="309"/>
    </row>
    <row r="366" spans="2:16" s="196" customFormat="1" ht="19" outlineLevel="1" collapsed="1" x14ac:dyDescent="0.65">
      <c r="B366" s="303" t="str">
        <f t="shared" si="93"/>
        <v>Advisor 931</v>
      </c>
      <c r="C366" s="196">
        <f>INDEX(INPUTS!$P$37:$P$52,MATCH(INVOICES!$B$350,INPUTS!$C$37:$C$52,0))</f>
        <v>0</v>
      </c>
      <c r="H366" s="304"/>
      <c r="I366" s="305">
        <f t="shared" si="94"/>
        <v>31</v>
      </c>
      <c r="J366" s="306"/>
      <c r="K366" s="307"/>
      <c r="L366" s="308">
        <f t="shared" si="95"/>
        <v>0</v>
      </c>
      <c r="M366" s="308">
        <f t="shared" si="96"/>
        <v>0</v>
      </c>
      <c r="N366" s="309"/>
      <c r="O366" s="310"/>
      <c r="P366" s="309"/>
    </row>
    <row r="367" spans="2:16" ht="20.5" thickBot="1" x14ac:dyDescent="0.7">
      <c r="B367" s="311" t="s">
        <v>151</v>
      </c>
      <c r="C367" s="312"/>
      <c r="D367" s="313"/>
      <c r="E367" s="313"/>
      <c r="F367" s="313"/>
      <c r="G367" s="313"/>
      <c r="H367" s="314"/>
      <c r="I367" s="314"/>
      <c r="J367" s="315"/>
      <c r="K367" s="316">
        <f>SUM(K351:K364)</f>
        <v>0</v>
      </c>
      <c r="L367" s="316">
        <f>SUM(L351:L364)</f>
        <v>0</v>
      </c>
      <c r="M367" s="316">
        <f>SUM(M351:M364)</f>
        <v>0</v>
      </c>
      <c r="N367" s="317"/>
      <c r="O367" s="314"/>
      <c r="P367" s="317"/>
    </row>
    <row r="368" spans="2:16" ht="20.5" thickTop="1" x14ac:dyDescent="0.65">
      <c r="B368" s="300"/>
      <c r="I368" s="194"/>
    </row>
    <row r="369" spans="2:16" s="196" customFormat="1" x14ac:dyDescent="0.65">
      <c r="B369" s="300" t="str">
        <f>+INPUTS!C46</f>
        <v>Advisor 10</v>
      </c>
      <c r="C369" s="194"/>
      <c r="D369" s="194"/>
      <c r="E369" s="194"/>
      <c r="F369" s="194"/>
      <c r="G369" s="194"/>
      <c r="H369" s="319"/>
      <c r="I369" s="319" t="s">
        <v>147</v>
      </c>
      <c r="J369" s="319"/>
      <c r="K369" s="319"/>
      <c r="L369" s="319" t="s">
        <v>113</v>
      </c>
      <c r="M369" s="319" t="s">
        <v>126</v>
      </c>
      <c r="N369" s="319"/>
      <c r="O369" s="319"/>
      <c r="P369" s="319"/>
    </row>
    <row r="370" spans="2:16" s="196" customFormat="1" ht="19" outlineLevel="1" x14ac:dyDescent="0.65">
      <c r="B370" s="303" t="str">
        <f>$B$369&amp;I370</f>
        <v>Advisor 1031</v>
      </c>
      <c r="C370" s="196">
        <f>INDEX(INPUTS!$P$37:$P$52,MATCH(INVOICES!$B$369,INPUTS!$C$37:$C$52,0))</f>
        <v>0</v>
      </c>
      <c r="H370" s="304"/>
      <c r="I370" s="305">
        <f>EOMONTH(J370,0)</f>
        <v>31</v>
      </c>
      <c r="J370" s="306"/>
      <c r="K370" s="307"/>
      <c r="L370" s="308">
        <f>+K370*0.1</f>
        <v>0</v>
      </c>
      <c r="M370" s="308">
        <f>+K370+L370</f>
        <v>0</v>
      </c>
      <c r="N370" s="309"/>
      <c r="O370" s="310"/>
      <c r="P370" s="309"/>
    </row>
    <row r="371" spans="2:16" s="196" customFormat="1" ht="19" outlineLevel="1" x14ac:dyDescent="0.65">
      <c r="B371" s="303" t="str">
        <f t="shared" ref="B371:B385" si="97">$B$369&amp;I371</f>
        <v>Advisor 1031</v>
      </c>
      <c r="C371" s="196">
        <f>INDEX(INPUTS!$P$37:$P$52,MATCH(INVOICES!$B$369,INPUTS!$C$37:$C$52,0))</f>
        <v>0</v>
      </c>
      <c r="H371" s="304"/>
      <c r="I371" s="305">
        <f t="shared" ref="I371:I385" si="98">EOMONTH(J371,0)</f>
        <v>31</v>
      </c>
      <c r="J371" s="306"/>
      <c r="K371" s="307"/>
      <c r="L371" s="308">
        <f t="shared" ref="L371:L385" si="99">+K371*0.1</f>
        <v>0</v>
      </c>
      <c r="M371" s="308">
        <f t="shared" ref="M371:M385" si="100">+K371+L371</f>
        <v>0</v>
      </c>
      <c r="N371" s="309"/>
      <c r="O371" s="310"/>
      <c r="P371" s="309"/>
    </row>
    <row r="372" spans="2:16" s="196" customFormat="1" ht="19" outlineLevel="1" x14ac:dyDescent="0.65">
      <c r="B372" s="303" t="str">
        <f t="shared" si="97"/>
        <v>Advisor 1031</v>
      </c>
      <c r="C372" s="196">
        <f>INDEX(INPUTS!$P$37:$P$52,MATCH(INVOICES!$B$369,INPUTS!$C$37:$C$52,0))</f>
        <v>0</v>
      </c>
      <c r="H372" s="304"/>
      <c r="I372" s="305">
        <f t="shared" si="98"/>
        <v>31</v>
      </c>
      <c r="J372" s="306"/>
      <c r="K372" s="307"/>
      <c r="L372" s="308">
        <f t="shared" si="99"/>
        <v>0</v>
      </c>
      <c r="M372" s="308">
        <f t="shared" si="100"/>
        <v>0</v>
      </c>
      <c r="N372" s="309"/>
      <c r="O372" s="310"/>
      <c r="P372" s="309"/>
    </row>
    <row r="373" spans="2:16" s="196" customFormat="1" ht="19" outlineLevel="1" x14ac:dyDescent="0.65">
      <c r="B373" s="303" t="str">
        <f t="shared" si="97"/>
        <v>Advisor 1031</v>
      </c>
      <c r="C373" s="196">
        <f>INDEX(INPUTS!$P$37:$P$52,MATCH(INVOICES!$B$369,INPUTS!$C$37:$C$52,0))</f>
        <v>0</v>
      </c>
      <c r="H373" s="304"/>
      <c r="I373" s="305">
        <f t="shared" si="98"/>
        <v>31</v>
      </c>
      <c r="J373" s="306"/>
      <c r="K373" s="307"/>
      <c r="L373" s="308">
        <f t="shared" si="99"/>
        <v>0</v>
      </c>
      <c r="M373" s="308">
        <f t="shared" si="100"/>
        <v>0</v>
      </c>
      <c r="N373" s="309"/>
      <c r="O373" s="310"/>
      <c r="P373" s="309"/>
    </row>
    <row r="374" spans="2:16" s="196" customFormat="1" ht="19" outlineLevel="1" x14ac:dyDescent="0.65">
      <c r="B374" s="303" t="str">
        <f t="shared" si="97"/>
        <v>Advisor 1031</v>
      </c>
      <c r="C374" s="196">
        <f>INDEX(INPUTS!$P$37:$P$52,MATCH(INVOICES!$B$369,INPUTS!$C$37:$C$52,0))</f>
        <v>0</v>
      </c>
      <c r="H374" s="304"/>
      <c r="I374" s="305">
        <f t="shared" si="98"/>
        <v>31</v>
      </c>
      <c r="J374" s="306"/>
      <c r="K374" s="307"/>
      <c r="L374" s="308">
        <f t="shared" si="99"/>
        <v>0</v>
      </c>
      <c r="M374" s="308">
        <f t="shared" si="100"/>
        <v>0</v>
      </c>
      <c r="N374" s="309"/>
      <c r="O374" s="310"/>
      <c r="P374" s="309"/>
    </row>
    <row r="375" spans="2:16" s="196" customFormat="1" ht="19" outlineLevel="1" x14ac:dyDescent="0.65">
      <c r="B375" s="303" t="str">
        <f t="shared" si="97"/>
        <v>Advisor 1031</v>
      </c>
      <c r="C375" s="196">
        <f>INDEX(INPUTS!$P$37:$P$52,MATCH(INVOICES!$B$369,INPUTS!$C$37:$C$52,0))</f>
        <v>0</v>
      </c>
      <c r="H375" s="304"/>
      <c r="I375" s="305">
        <f t="shared" si="98"/>
        <v>31</v>
      </c>
      <c r="J375" s="306"/>
      <c r="K375" s="307"/>
      <c r="L375" s="308">
        <f t="shared" si="99"/>
        <v>0</v>
      </c>
      <c r="M375" s="308">
        <f t="shared" si="100"/>
        <v>0</v>
      </c>
      <c r="N375" s="309"/>
      <c r="O375" s="310"/>
      <c r="P375" s="309"/>
    </row>
    <row r="376" spans="2:16" s="196" customFormat="1" ht="19" outlineLevel="1" x14ac:dyDescent="0.65">
      <c r="B376" s="303" t="str">
        <f t="shared" si="97"/>
        <v>Advisor 1031</v>
      </c>
      <c r="C376" s="196">
        <f>INDEX(INPUTS!$P$37:$P$52,MATCH(INVOICES!$B$369,INPUTS!$C$37:$C$52,0))</f>
        <v>0</v>
      </c>
      <c r="H376" s="304"/>
      <c r="I376" s="305">
        <f t="shared" si="98"/>
        <v>31</v>
      </c>
      <c r="J376" s="306"/>
      <c r="K376" s="307"/>
      <c r="L376" s="308">
        <f t="shared" si="99"/>
        <v>0</v>
      </c>
      <c r="M376" s="308">
        <f t="shared" si="100"/>
        <v>0</v>
      </c>
      <c r="N376" s="309"/>
      <c r="O376" s="310"/>
      <c r="P376" s="309"/>
    </row>
    <row r="377" spans="2:16" s="196" customFormat="1" ht="19" outlineLevel="1" x14ac:dyDescent="0.65">
      <c r="B377" s="303" t="str">
        <f t="shared" si="97"/>
        <v>Advisor 1031</v>
      </c>
      <c r="C377" s="196">
        <f>INDEX(INPUTS!$P$37:$P$52,MATCH(INVOICES!$B$369,INPUTS!$C$37:$C$52,0))</f>
        <v>0</v>
      </c>
      <c r="H377" s="304"/>
      <c r="I377" s="305">
        <f t="shared" si="98"/>
        <v>31</v>
      </c>
      <c r="J377" s="306"/>
      <c r="K377" s="307"/>
      <c r="L377" s="308">
        <f t="shared" si="99"/>
        <v>0</v>
      </c>
      <c r="M377" s="308">
        <f t="shared" si="100"/>
        <v>0</v>
      </c>
      <c r="N377" s="309"/>
      <c r="O377" s="310"/>
      <c r="P377" s="309"/>
    </row>
    <row r="378" spans="2:16" s="196" customFormat="1" ht="19" outlineLevel="1" x14ac:dyDescent="0.65">
      <c r="B378" s="303" t="str">
        <f t="shared" si="97"/>
        <v>Advisor 1031</v>
      </c>
      <c r="C378" s="196">
        <f>INDEX(INPUTS!$P$37:$P$52,MATCH(INVOICES!$B$369,INPUTS!$C$37:$C$52,0))</f>
        <v>0</v>
      </c>
      <c r="H378" s="304"/>
      <c r="I378" s="305">
        <f t="shared" si="98"/>
        <v>31</v>
      </c>
      <c r="J378" s="306"/>
      <c r="K378" s="307"/>
      <c r="L378" s="308">
        <f t="shared" si="99"/>
        <v>0</v>
      </c>
      <c r="M378" s="308">
        <f t="shared" si="100"/>
        <v>0</v>
      </c>
      <c r="N378" s="309"/>
      <c r="O378" s="310"/>
      <c r="P378" s="309"/>
    </row>
    <row r="379" spans="2:16" s="196" customFormat="1" ht="19" outlineLevel="1" x14ac:dyDescent="0.65">
      <c r="B379" s="303" t="str">
        <f t="shared" si="97"/>
        <v>Advisor 1031</v>
      </c>
      <c r="C379" s="196">
        <f>INDEX(INPUTS!$P$37:$P$52,MATCH(INVOICES!$B$369,INPUTS!$C$37:$C$52,0))</f>
        <v>0</v>
      </c>
      <c r="H379" s="304"/>
      <c r="I379" s="305">
        <f t="shared" si="98"/>
        <v>31</v>
      </c>
      <c r="J379" s="306"/>
      <c r="K379" s="307"/>
      <c r="L379" s="308">
        <f t="shared" si="99"/>
        <v>0</v>
      </c>
      <c r="M379" s="308">
        <f t="shared" si="100"/>
        <v>0</v>
      </c>
      <c r="N379" s="309"/>
      <c r="O379" s="310"/>
      <c r="P379" s="309"/>
    </row>
    <row r="380" spans="2:16" s="196" customFormat="1" ht="19" outlineLevel="1" x14ac:dyDescent="0.65">
      <c r="B380" s="303" t="str">
        <f t="shared" si="97"/>
        <v>Advisor 1031</v>
      </c>
      <c r="C380" s="196">
        <f>INDEX(INPUTS!$P$37:$P$52,MATCH(INVOICES!$B$369,INPUTS!$C$37:$C$52,0))</f>
        <v>0</v>
      </c>
      <c r="H380" s="304"/>
      <c r="I380" s="305">
        <f t="shared" si="98"/>
        <v>31</v>
      </c>
      <c r="J380" s="306"/>
      <c r="K380" s="307"/>
      <c r="L380" s="308">
        <f t="shared" si="99"/>
        <v>0</v>
      </c>
      <c r="M380" s="308">
        <f t="shared" si="100"/>
        <v>0</v>
      </c>
      <c r="N380" s="309"/>
      <c r="O380" s="310"/>
      <c r="P380" s="309"/>
    </row>
    <row r="381" spans="2:16" s="196" customFormat="1" ht="19" outlineLevel="1" x14ac:dyDescent="0.65">
      <c r="B381" s="303" t="str">
        <f t="shared" si="97"/>
        <v>Advisor 1031</v>
      </c>
      <c r="C381" s="196">
        <f>INDEX(INPUTS!$P$37:$P$52,MATCH(INVOICES!$B$369,INPUTS!$C$37:$C$52,0))</f>
        <v>0</v>
      </c>
      <c r="H381" s="304"/>
      <c r="I381" s="305">
        <f t="shared" si="98"/>
        <v>31</v>
      </c>
      <c r="J381" s="306"/>
      <c r="K381" s="307"/>
      <c r="L381" s="308">
        <f t="shared" si="99"/>
        <v>0</v>
      </c>
      <c r="M381" s="308">
        <f t="shared" si="100"/>
        <v>0</v>
      </c>
      <c r="N381" s="309"/>
      <c r="O381" s="310"/>
      <c r="P381" s="309"/>
    </row>
    <row r="382" spans="2:16" s="196" customFormat="1" ht="19" outlineLevel="1" x14ac:dyDescent="0.65">
      <c r="B382" s="303" t="str">
        <f t="shared" si="97"/>
        <v>Advisor 1031</v>
      </c>
      <c r="C382" s="196">
        <f>INDEX(INPUTS!$P$37:$P$52,MATCH(INVOICES!$B$369,INPUTS!$C$37:$C$52,0))</f>
        <v>0</v>
      </c>
      <c r="H382" s="304"/>
      <c r="I382" s="305">
        <f t="shared" si="98"/>
        <v>31</v>
      </c>
      <c r="J382" s="306"/>
      <c r="K382" s="307"/>
      <c r="L382" s="308">
        <f t="shared" si="99"/>
        <v>0</v>
      </c>
      <c r="M382" s="308">
        <f t="shared" si="100"/>
        <v>0</v>
      </c>
      <c r="N382" s="309"/>
      <c r="O382" s="310"/>
      <c r="P382" s="309"/>
    </row>
    <row r="383" spans="2:16" s="196" customFormat="1" ht="19" outlineLevel="1" x14ac:dyDescent="0.65">
      <c r="B383" s="303" t="str">
        <f t="shared" si="97"/>
        <v>Advisor 1031</v>
      </c>
      <c r="C383" s="196">
        <f>INDEX(INPUTS!$P$37:$P$52,MATCH(INVOICES!$B$369,INPUTS!$C$37:$C$52,0))</f>
        <v>0</v>
      </c>
      <c r="H383" s="304"/>
      <c r="I383" s="305">
        <f t="shared" si="98"/>
        <v>31</v>
      </c>
      <c r="J383" s="306"/>
      <c r="K383" s="307"/>
      <c r="L383" s="308">
        <f t="shared" si="99"/>
        <v>0</v>
      </c>
      <c r="M383" s="308">
        <f t="shared" si="100"/>
        <v>0</v>
      </c>
      <c r="N383" s="309"/>
      <c r="O383" s="310"/>
      <c r="P383" s="309"/>
    </row>
    <row r="384" spans="2:16" s="196" customFormat="1" ht="19" outlineLevel="1" x14ac:dyDescent="0.65">
      <c r="B384" s="303" t="str">
        <f t="shared" si="97"/>
        <v>Advisor 1031</v>
      </c>
      <c r="C384" s="196">
        <f>INDEX(INPUTS!$P$37:$P$52,MATCH(INVOICES!$B$369,INPUTS!$C$37:$C$52,0))</f>
        <v>0</v>
      </c>
      <c r="H384" s="304"/>
      <c r="I384" s="305">
        <f t="shared" si="98"/>
        <v>31</v>
      </c>
      <c r="J384" s="306"/>
      <c r="K384" s="307"/>
      <c r="L384" s="308">
        <f t="shared" si="99"/>
        <v>0</v>
      </c>
      <c r="M384" s="308">
        <f t="shared" si="100"/>
        <v>0</v>
      </c>
      <c r="N384" s="309"/>
      <c r="O384" s="310"/>
      <c r="P384" s="309"/>
    </row>
    <row r="385" spans="2:16" s="196" customFormat="1" ht="19" outlineLevel="1" collapsed="1" x14ac:dyDescent="0.65">
      <c r="B385" s="303" t="str">
        <f t="shared" si="97"/>
        <v>Advisor 1031</v>
      </c>
      <c r="C385" s="196">
        <f>INDEX(INPUTS!$P$37:$P$52,MATCH(INVOICES!$B$369,INPUTS!$C$37:$C$52,0))</f>
        <v>0</v>
      </c>
      <c r="H385" s="304"/>
      <c r="I385" s="305">
        <f t="shared" si="98"/>
        <v>31</v>
      </c>
      <c r="J385" s="306"/>
      <c r="K385" s="307"/>
      <c r="L385" s="308">
        <f t="shared" si="99"/>
        <v>0</v>
      </c>
      <c r="M385" s="308">
        <f t="shared" si="100"/>
        <v>0</v>
      </c>
      <c r="N385" s="309"/>
      <c r="O385" s="310"/>
      <c r="P385" s="309"/>
    </row>
    <row r="386" spans="2:16" ht="20.5" thickBot="1" x14ac:dyDescent="0.7">
      <c r="B386" s="311" t="s">
        <v>151</v>
      </c>
      <c r="C386" s="312"/>
      <c r="D386" s="313"/>
      <c r="E386" s="313"/>
      <c r="F386" s="313"/>
      <c r="G386" s="313"/>
      <c r="H386" s="314"/>
      <c r="I386" s="314"/>
      <c r="J386" s="315"/>
      <c r="K386" s="316">
        <f>SUM(K370:K383)</f>
        <v>0</v>
      </c>
      <c r="L386" s="316">
        <f>SUM(L370:L383)</f>
        <v>0</v>
      </c>
      <c r="M386" s="316">
        <f>SUM(M370:M383)</f>
        <v>0</v>
      </c>
      <c r="N386" s="317"/>
      <c r="O386" s="314"/>
      <c r="P386" s="317"/>
    </row>
    <row r="387" spans="2:16" ht="20.5" thickTop="1" x14ac:dyDescent="0.65">
      <c r="B387" s="300"/>
      <c r="I387" s="194"/>
    </row>
    <row r="388" spans="2:16" s="196" customFormat="1" x14ac:dyDescent="0.65">
      <c r="B388" s="300" t="str">
        <f>+INPUTS!C47</f>
        <v>Advisor 11</v>
      </c>
      <c r="C388" s="194"/>
      <c r="D388" s="194"/>
      <c r="E388" s="194"/>
      <c r="F388" s="194"/>
      <c r="G388" s="194"/>
      <c r="H388" s="319"/>
      <c r="I388" s="319" t="s">
        <v>147</v>
      </c>
      <c r="J388" s="319"/>
      <c r="K388" s="319"/>
      <c r="L388" s="319" t="s">
        <v>113</v>
      </c>
      <c r="M388" s="319" t="s">
        <v>126</v>
      </c>
      <c r="N388" s="319"/>
      <c r="O388" s="319"/>
      <c r="P388" s="319"/>
    </row>
    <row r="389" spans="2:16" s="196" customFormat="1" ht="19" outlineLevel="1" x14ac:dyDescent="0.65">
      <c r="B389" s="303" t="str">
        <f>$B$388&amp;I389</f>
        <v>Advisor 1131</v>
      </c>
      <c r="C389" s="196">
        <f>INDEX(INPUTS!$P$37:$P$52,MATCH(INVOICES!$B$388,INPUTS!$C$37:$C$52,0))</f>
        <v>0</v>
      </c>
      <c r="H389" s="304"/>
      <c r="I389" s="305">
        <f>EOMONTH(J389,0)</f>
        <v>31</v>
      </c>
      <c r="J389" s="306"/>
      <c r="K389" s="307"/>
      <c r="L389" s="308">
        <f>+K389*0.1</f>
        <v>0</v>
      </c>
      <c r="M389" s="308">
        <f>+K389+L389</f>
        <v>0</v>
      </c>
      <c r="N389" s="309"/>
      <c r="O389" s="310"/>
      <c r="P389" s="309"/>
    </row>
    <row r="390" spans="2:16" s="196" customFormat="1" ht="19" outlineLevel="1" x14ac:dyDescent="0.65">
      <c r="B390" s="303" t="str">
        <f t="shared" ref="B390:B404" si="101">$B$388&amp;I390</f>
        <v>Advisor 1131</v>
      </c>
      <c r="C390" s="196">
        <f>INDEX(INPUTS!$P$37:$P$52,MATCH(INVOICES!$B$388,INPUTS!$C$37:$C$52,0))</f>
        <v>0</v>
      </c>
      <c r="H390" s="304"/>
      <c r="I390" s="305">
        <f t="shared" ref="I390:I404" si="102">EOMONTH(J390,0)</f>
        <v>31</v>
      </c>
      <c r="J390" s="306"/>
      <c r="K390" s="307"/>
      <c r="L390" s="308">
        <f t="shared" ref="L390:L404" si="103">+K390*0.1</f>
        <v>0</v>
      </c>
      <c r="M390" s="308">
        <f t="shared" ref="M390:M404" si="104">+K390+L390</f>
        <v>0</v>
      </c>
      <c r="N390" s="309"/>
      <c r="O390" s="310"/>
      <c r="P390" s="309"/>
    </row>
    <row r="391" spans="2:16" s="196" customFormat="1" ht="19" outlineLevel="1" x14ac:dyDescent="0.65">
      <c r="B391" s="303" t="str">
        <f t="shared" si="101"/>
        <v>Advisor 1131</v>
      </c>
      <c r="C391" s="196">
        <f>INDEX(INPUTS!$P$37:$P$52,MATCH(INVOICES!$B$388,INPUTS!$C$37:$C$52,0))</f>
        <v>0</v>
      </c>
      <c r="H391" s="304"/>
      <c r="I391" s="305">
        <f t="shared" si="102"/>
        <v>31</v>
      </c>
      <c r="J391" s="306"/>
      <c r="K391" s="307"/>
      <c r="L391" s="308">
        <f t="shared" si="103"/>
        <v>0</v>
      </c>
      <c r="M391" s="308">
        <f t="shared" si="104"/>
        <v>0</v>
      </c>
      <c r="N391" s="309"/>
      <c r="O391" s="310"/>
      <c r="P391" s="309"/>
    </row>
    <row r="392" spans="2:16" s="196" customFormat="1" ht="19" outlineLevel="1" x14ac:dyDescent="0.65">
      <c r="B392" s="303" t="str">
        <f t="shared" si="101"/>
        <v>Advisor 1131</v>
      </c>
      <c r="C392" s="196">
        <f>INDEX(INPUTS!$P$37:$P$52,MATCH(INVOICES!$B$388,INPUTS!$C$37:$C$52,0))</f>
        <v>0</v>
      </c>
      <c r="H392" s="304"/>
      <c r="I392" s="305">
        <f t="shared" si="102"/>
        <v>31</v>
      </c>
      <c r="J392" s="306"/>
      <c r="K392" s="307"/>
      <c r="L392" s="308">
        <f t="shared" si="103"/>
        <v>0</v>
      </c>
      <c r="M392" s="308">
        <f t="shared" si="104"/>
        <v>0</v>
      </c>
      <c r="N392" s="309"/>
      <c r="O392" s="310"/>
      <c r="P392" s="309"/>
    </row>
    <row r="393" spans="2:16" s="196" customFormat="1" ht="19" outlineLevel="1" x14ac:dyDescent="0.65">
      <c r="B393" s="303" t="str">
        <f t="shared" si="101"/>
        <v>Advisor 1131</v>
      </c>
      <c r="C393" s="196">
        <f>INDEX(INPUTS!$P$37:$P$52,MATCH(INVOICES!$B$388,INPUTS!$C$37:$C$52,0))</f>
        <v>0</v>
      </c>
      <c r="H393" s="304"/>
      <c r="I393" s="305">
        <f t="shared" si="102"/>
        <v>31</v>
      </c>
      <c r="J393" s="306"/>
      <c r="K393" s="307"/>
      <c r="L393" s="308">
        <f t="shared" si="103"/>
        <v>0</v>
      </c>
      <c r="M393" s="308">
        <f t="shared" si="104"/>
        <v>0</v>
      </c>
      <c r="N393" s="309"/>
      <c r="O393" s="310"/>
      <c r="P393" s="309"/>
    </row>
    <row r="394" spans="2:16" s="196" customFormat="1" ht="19" outlineLevel="1" x14ac:dyDescent="0.65">
      <c r="B394" s="303" t="str">
        <f t="shared" si="101"/>
        <v>Advisor 1131</v>
      </c>
      <c r="C394" s="196">
        <f>INDEX(INPUTS!$P$37:$P$52,MATCH(INVOICES!$B$388,INPUTS!$C$37:$C$52,0))</f>
        <v>0</v>
      </c>
      <c r="H394" s="304"/>
      <c r="I394" s="305">
        <f t="shared" si="102"/>
        <v>31</v>
      </c>
      <c r="J394" s="306"/>
      <c r="K394" s="307"/>
      <c r="L394" s="308">
        <f t="shared" si="103"/>
        <v>0</v>
      </c>
      <c r="M394" s="308">
        <f t="shared" si="104"/>
        <v>0</v>
      </c>
      <c r="N394" s="309"/>
      <c r="O394" s="310"/>
      <c r="P394" s="309"/>
    </row>
    <row r="395" spans="2:16" s="196" customFormat="1" ht="19" outlineLevel="1" x14ac:dyDescent="0.65">
      <c r="B395" s="303" t="str">
        <f t="shared" si="101"/>
        <v>Advisor 1131</v>
      </c>
      <c r="C395" s="196">
        <f>INDEX(INPUTS!$P$37:$P$52,MATCH(INVOICES!$B$388,INPUTS!$C$37:$C$52,0))</f>
        <v>0</v>
      </c>
      <c r="H395" s="304"/>
      <c r="I395" s="305">
        <f t="shared" si="102"/>
        <v>31</v>
      </c>
      <c r="J395" s="306"/>
      <c r="K395" s="307"/>
      <c r="L395" s="308">
        <f t="shared" si="103"/>
        <v>0</v>
      </c>
      <c r="M395" s="308">
        <f t="shared" si="104"/>
        <v>0</v>
      </c>
      <c r="N395" s="309"/>
      <c r="O395" s="310"/>
      <c r="P395" s="309"/>
    </row>
    <row r="396" spans="2:16" s="196" customFormat="1" ht="19" outlineLevel="1" x14ac:dyDescent="0.65">
      <c r="B396" s="303" t="str">
        <f t="shared" si="101"/>
        <v>Advisor 1131</v>
      </c>
      <c r="C396" s="196">
        <f>INDEX(INPUTS!$P$37:$P$52,MATCH(INVOICES!$B$388,INPUTS!$C$37:$C$52,0))</f>
        <v>0</v>
      </c>
      <c r="H396" s="304"/>
      <c r="I396" s="305">
        <f t="shared" si="102"/>
        <v>31</v>
      </c>
      <c r="J396" s="306"/>
      <c r="K396" s="307"/>
      <c r="L396" s="308">
        <f t="shared" si="103"/>
        <v>0</v>
      </c>
      <c r="M396" s="308">
        <f t="shared" si="104"/>
        <v>0</v>
      </c>
      <c r="N396" s="309"/>
      <c r="O396" s="310"/>
      <c r="P396" s="309"/>
    </row>
    <row r="397" spans="2:16" s="196" customFormat="1" ht="19" outlineLevel="1" x14ac:dyDescent="0.65">
      <c r="B397" s="303" t="str">
        <f t="shared" si="101"/>
        <v>Advisor 1131</v>
      </c>
      <c r="C397" s="196">
        <f>INDEX(INPUTS!$P$37:$P$52,MATCH(INVOICES!$B$388,INPUTS!$C$37:$C$52,0))</f>
        <v>0</v>
      </c>
      <c r="H397" s="304"/>
      <c r="I397" s="305">
        <f t="shared" si="102"/>
        <v>31</v>
      </c>
      <c r="J397" s="306"/>
      <c r="K397" s="307"/>
      <c r="L397" s="308">
        <f t="shared" si="103"/>
        <v>0</v>
      </c>
      <c r="M397" s="308">
        <f t="shared" si="104"/>
        <v>0</v>
      </c>
      <c r="N397" s="309"/>
      <c r="O397" s="310"/>
      <c r="P397" s="309"/>
    </row>
    <row r="398" spans="2:16" s="196" customFormat="1" ht="19" outlineLevel="1" x14ac:dyDescent="0.65">
      <c r="B398" s="303" t="str">
        <f t="shared" si="101"/>
        <v>Advisor 1131</v>
      </c>
      <c r="C398" s="196">
        <f>INDEX(INPUTS!$P$37:$P$52,MATCH(INVOICES!$B$388,INPUTS!$C$37:$C$52,0))</f>
        <v>0</v>
      </c>
      <c r="H398" s="304"/>
      <c r="I398" s="305">
        <f t="shared" si="102"/>
        <v>31</v>
      </c>
      <c r="J398" s="306"/>
      <c r="K398" s="307"/>
      <c r="L398" s="308">
        <f t="shared" si="103"/>
        <v>0</v>
      </c>
      <c r="M398" s="308">
        <f t="shared" si="104"/>
        <v>0</v>
      </c>
      <c r="N398" s="309"/>
      <c r="O398" s="310"/>
      <c r="P398" s="309"/>
    </row>
    <row r="399" spans="2:16" s="196" customFormat="1" ht="19" outlineLevel="1" x14ac:dyDescent="0.65">
      <c r="B399" s="303" t="str">
        <f t="shared" si="101"/>
        <v>Advisor 1131</v>
      </c>
      <c r="C399" s="196">
        <f>INDEX(INPUTS!$P$37:$P$52,MATCH(INVOICES!$B$388,INPUTS!$C$37:$C$52,0))</f>
        <v>0</v>
      </c>
      <c r="H399" s="304"/>
      <c r="I399" s="305">
        <f t="shared" si="102"/>
        <v>31</v>
      </c>
      <c r="J399" s="306"/>
      <c r="K399" s="307"/>
      <c r="L399" s="308">
        <f t="shared" si="103"/>
        <v>0</v>
      </c>
      <c r="M399" s="308">
        <f t="shared" si="104"/>
        <v>0</v>
      </c>
      <c r="N399" s="309"/>
      <c r="O399" s="310"/>
      <c r="P399" s="309"/>
    </row>
    <row r="400" spans="2:16" s="196" customFormat="1" ht="19" outlineLevel="1" x14ac:dyDescent="0.65">
      <c r="B400" s="303" t="str">
        <f t="shared" si="101"/>
        <v>Advisor 1131</v>
      </c>
      <c r="C400" s="196">
        <f>INDEX(INPUTS!$P$37:$P$52,MATCH(INVOICES!$B$388,INPUTS!$C$37:$C$52,0))</f>
        <v>0</v>
      </c>
      <c r="H400" s="304"/>
      <c r="I400" s="305">
        <f t="shared" si="102"/>
        <v>31</v>
      </c>
      <c r="J400" s="306"/>
      <c r="K400" s="307"/>
      <c r="L400" s="308">
        <f t="shared" si="103"/>
        <v>0</v>
      </c>
      <c r="M400" s="308">
        <f t="shared" si="104"/>
        <v>0</v>
      </c>
      <c r="N400" s="309"/>
      <c r="O400" s="310"/>
      <c r="P400" s="309"/>
    </row>
    <row r="401" spans="2:16" s="196" customFormat="1" ht="19" outlineLevel="1" x14ac:dyDescent="0.65">
      <c r="B401" s="303" t="str">
        <f t="shared" si="101"/>
        <v>Advisor 1131</v>
      </c>
      <c r="C401" s="196">
        <f>INDEX(INPUTS!$P$37:$P$52,MATCH(INVOICES!$B$388,INPUTS!$C$37:$C$52,0))</f>
        <v>0</v>
      </c>
      <c r="H401" s="304"/>
      <c r="I401" s="305">
        <f t="shared" si="102"/>
        <v>31</v>
      </c>
      <c r="J401" s="306"/>
      <c r="K401" s="307"/>
      <c r="L401" s="308">
        <f t="shared" si="103"/>
        <v>0</v>
      </c>
      <c r="M401" s="308">
        <f t="shared" si="104"/>
        <v>0</v>
      </c>
      <c r="N401" s="309"/>
      <c r="O401" s="310"/>
      <c r="P401" s="309"/>
    </row>
    <row r="402" spans="2:16" s="196" customFormat="1" ht="19" outlineLevel="1" x14ac:dyDescent="0.65">
      <c r="B402" s="303" t="str">
        <f t="shared" si="101"/>
        <v>Advisor 1131</v>
      </c>
      <c r="C402" s="196">
        <f>INDEX(INPUTS!$P$37:$P$52,MATCH(INVOICES!$B$388,INPUTS!$C$37:$C$52,0))</f>
        <v>0</v>
      </c>
      <c r="H402" s="304"/>
      <c r="I402" s="305">
        <f t="shared" si="102"/>
        <v>31</v>
      </c>
      <c r="J402" s="306"/>
      <c r="K402" s="307"/>
      <c r="L402" s="308">
        <f t="shared" si="103"/>
        <v>0</v>
      </c>
      <c r="M402" s="308">
        <f t="shared" si="104"/>
        <v>0</v>
      </c>
      <c r="N402" s="309"/>
      <c r="O402" s="310"/>
      <c r="P402" s="309"/>
    </row>
    <row r="403" spans="2:16" s="196" customFormat="1" ht="19" outlineLevel="1" x14ac:dyDescent="0.65">
      <c r="B403" s="303" t="str">
        <f t="shared" si="101"/>
        <v>Advisor 1131</v>
      </c>
      <c r="C403" s="196">
        <f>INDEX(INPUTS!$P$37:$P$52,MATCH(INVOICES!$B$388,INPUTS!$C$37:$C$52,0))</f>
        <v>0</v>
      </c>
      <c r="H403" s="304"/>
      <c r="I403" s="305">
        <f t="shared" si="102"/>
        <v>31</v>
      </c>
      <c r="J403" s="306"/>
      <c r="K403" s="307"/>
      <c r="L403" s="308">
        <f t="shared" si="103"/>
        <v>0</v>
      </c>
      <c r="M403" s="308">
        <f t="shared" si="104"/>
        <v>0</v>
      </c>
      <c r="N403" s="309"/>
      <c r="O403" s="310"/>
      <c r="P403" s="309"/>
    </row>
    <row r="404" spans="2:16" s="196" customFormat="1" ht="19" outlineLevel="1" collapsed="1" x14ac:dyDescent="0.65">
      <c r="B404" s="303" t="str">
        <f t="shared" si="101"/>
        <v>Advisor 1131</v>
      </c>
      <c r="C404" s="196">
        <f>INDEX(INPUTS!$P$37:$P$52,MATCH(INVOICES!$B$388,INPUTS!$C$37:$C$52,0))</f>
        <v>0</v>
      </c>
      <c r="H404" s="304"/>
      <c r="I404" s="305">
        <f t="shared" si="102"/>
        <v>31</v>
      </c>
      <c r="J404" s="306"/>
      <c r="K404" s="307"/>
      <c r="L404" s="308">
        <f t="shared" si="103"/>
        <v>0</v>
      </c>
      <c r="M404" s="308">
        <f t="shared" si="104"/>
        <v>0</v>
      </c>
      <c r="N404" s="309"/>
      <c r="O404" s="310"/>
      <c r="P404" s="309"/>
    </row>
    <row r="405" spans="2:16" ht="20.5" thickBot="1" x14ac:dyDescent="0.7">
      <c r="B405" s="311" t="s">
        <v>151</v>
      </c>
      <c r="C405" s="312"/>
      <c r="D405" s="313"/>
      <c r="E405" s="313"/>
      <c r="F405" s="313"/>
      <c r="G405" s="313"/>
      <c r="H405" s="314"/>
      <c r="I405" s="314"/>
      <c r="J405" s="315"/>
      <c r="K405" s="316">
        <f>SUM(K389:K402)</f>
        <v>0</v>
      </c>
      <c r="L405" s="316">
        <f>SUM(L389:L402)</f>
        <v>0</v>
      </c>
      <c r="M405" s="316">
        <f>SUM(M389:M402)</f>
        <v>0</v>
      </c>
      <c r="N405" s="317"/>
      <c r="O405" s="314"/>
      <c r="P405" s="317"/>
    </row>
    <row r="406" spans="2:16" ht="20.5" thickTop="1" x14ac:dyDescent="0.65">
      <c r="B406" s="300"/>
    </row>
    <row r="407" spans="2:16" s="196" customFormat="1" x14ac:dyDescent="0.65">
      <c r="B407" s="300" t="str">
        <f>+INPUTS!C48</f>
        <v>SPARE1</v>
      </c>
      <c r="C407" s="194"/>
      <c r="D407" s="194"/>
      <c r="E407" s="194"/>
      <c r="F407" s="194"/>
      <c r="G407" s="194"/>
      <c r="H407" s="319"/>
      <c r="I407" s="319" t="s">
        <v>147</v>
      </c>
      <c r="J407" s="319"/>
      <c r="K407" s="319"/>
      <c r="L407" s="319" t="s">
        <v>113</v>
      </c>
      <c r="M407" s="319" t="s">
        <v>126</v>
      </c>
      <c r="N407" s="319"/>
      <c r="O407" s="319"/>
      <c r="P407" s="319"/>
    </row>
    <row r="408" spans="2:16" s="196" customFormat="1" ht="19" outlineLevel="1" x14ac:dyDescent="0.65">
      <c r="B408" s="303" t="str">
        <f>$B$407&amp;I408</f>
        <v>SPARE131</v>
      </c>
      <c r="C408" s="196">
        <f>INDEX(INPUTS!$P$37:$P$52,MATCH(INVOICES!$B$407,INPUTS!$C$37:$C$52,0))</f>
        <v>0</v>
      </c>
      <c r="H408" s="304"/>
      <c r="I408" s="305">
        <f>EOMONTH(J408,0)</f>
        <v>31</v>
      </c>
      <c r="J408" s="306"/>
      <c r="K408" s="307"/>
      <c r="L408" s="308">
        <f>+K408*0.1</f>
        <v>0</v>
      </c>
      <c r="M408" s="308">
        <f>+K408+L408</f>
        <v>0</v>
      </c>
      <c r="N408" s="309"/>
      <c r="O408" s="310"/>
      <c r="P408" s="309"/>
    </row>
    <row r="409" spans="2:16" s="196" customFormat="1" ht="19" outlineLevel="1" x14ac:dyDescent="0.65">
      <c r="B409" s="303" t="str">
        <f t="shared" ref="B409:B423" si="105">$B$407&amp;I409</f>
        <v>SPARE131</v>
      </c>
      <c r="C409" s="196">
        <f>INDEX(INPUTS!$P$37:$P$52,MATCH(INVOICES!$B$407,INPUTS!$C$37:$C$52,0))</f>
        <v>0</v>
      </c>
      <c r="H409" s="304"/>
      <c r="I409" s="305">
        <f t="shared" ref="I409:I423" si="106">EOMONTH(J409,0)</f>
        <v>31</v>
      </c>
      <c r="J409" s="306"/>
      <c r="K409" s="307"/>
      <c r="L409" s="308">
        <f t="shared" ref="L409:L423" si="107">+K409*0.1</f>
        <v>0</v>
      </c>
      <c r="M409" s="308">
        <f t="shared" ref="M409:M423" si="108">+K409+L409</f>
        <v>0</v>
      </c>
      <c r="N409" s="309"/>
      <c r="O409" s="310"/>
      <c r="P409" s="309"/>
    </row>
    <row r="410" spans="2:16" s="196" customFormat="1" ht="19" outlineLevel="1" x14ac:dyDescent="0.65">
      <c r="B410" s="303" t="str">
        <f t="shared" si="105"/>
        <v>SPARE131</v>
      </c>
      <c r="C410" s="196">
        <f>INDEX(INPUTS!$P$37:$P$52,MATCH(INVOICES!$B$407,INPUTS!$C$37:$C$52,0))</f>
        <v>0</v>
      </c>
      <c r="H410" s="304"/>
      <c r="I410" s="305">
        <f t="shared" si="106"/>
        <v>31</v>
      </c>
      <c r="J410" s="306"/>
      <c r="K410" s="307"/>
      <c r="L410" s="308">
        <f t="shared" si="107"/>
        <v>0</v>
      </c>
      <c r="M410" s="308">
        <f t="shared" si="108"/>
        <v>0</v>
      </c>
      <c r="N410" s="309"/>
      <c r="O410" s="310"/>
      <c r="P410" s="309"/>
    </row>
    <row r="411" spans="2:16" s="196" customFormat="1" ht="19" outlineLevel="1" x14ac:dyDescent="0.65">
      <c r="B411" s="303" t="str">
        <f t="shared" si="105"/>
        <v>SPARE131</v>
      </c>
      <c r="C411" s="196">
        <f>INDEX(INPUTS!$P$37:$P$52,MATCH(INVOICES!$B$407,INPUTS!$C$37:$C$52,0))</f>
        <v>0</v>
      </c>
      <c r="H411" s="304"/>
      <c r="I411" s="305">
        <f t="shared" si="106"/>
        <v>31</v>
      </c>
      <c r="J411" s="306"/>
      <c r="K411" s="307"/>
      <c r="L411" s="308">
        <f t="shared" si="107"/>
        <v>0</v>
      </c>
      <c r="M411" s="308">
        <f t="shared" si="108"/>
        <v>0</v>
      </c>
      <c r="N411" s="309"/>
      <c r="O411" s="310"/>
      <c r="P411" s="309"/>
    </row>
    <row r="412" spans="2:16" s="196" customFormat="1" ht="19" outlineLevel="1" x14ac:dyDescent="0.65">
      <c r="B412" s="303" t="str">
        <f t="shared" si="105"/>
        <v>SPARE131</v>
      </c>
      <c r="C412" s="196">
        <f>INDEX(INPUTS!$P$37:$P$52,MATCH(INVOICES!$B$407,INPUTS!$C$37:$C$52,0))</f>
        <v>0</v>
      </c>
      <c r="H412" s="304"/>
      <c r="I412" s="305">
        <f t="shared" si="106"/>
        <v>31</v>
      </c>
      <c r="J412" s="306"/>
      <c r="K412" s="307"/>
      <c r="L412" s="308">
        <f t="shared" si="107"/>
        <v>0</v>
      </c>
      <c r="M412" s="308">
        <f t="shared" si="108"/>
        <v>0</v>
      </c>
      <c r="N412" s="309"/>
      <c r="O412" s="310"/>
      <c r="P412" s="309"/>
    </row>
    <row r="413" spans="2:16" s="196" customFormat="1" ht="19" outlineLevel="1" x14ac:dyDescent="0.65">
      <c r="B413" s="303" t="str">
        <f t="shared" si="105"/>
        <v>SPARE131</v>
      </c>
      <c r="C413" s="196">
        <f>INDEX(INPUTS!$P$37:$P$52,MATCH(INVOICES!$B$407,INPUTS!$C$37:$C$52,0))</f>
        <v>0</v>
      </c>
      <c r="H413" s="304"/>
      <c r="I413" s="305">
        <f t="shared" si="106"/>
        <v>31</v>
      </c>
      <c r="J413" s="306"/>
      <c r="K413" s="307"/>
      <c r="L413" s="308">
        <f t="shared" si="107"/>
        <v>0</v>
      </c>
      <c r="M413" s="308">
        <f t="shared" si="108"/>
        <v>0</v>
      </c>
      <c r="N413" s="309"/>
      <c r="O413" s="310"/>
      <c r="P413" s="309"/>
    </row>
    <row r="414" spans="2:16" s="196" customFormat="1" ht="19" outlineLevel="1" x14ac:dyDescent="0.65">
      <c r="B414" s="303" t="str">
        <f t="shared" si="105"/>
        <v>SPARE131</v>
      </c>
      <c r="C414" s="196">
        <f>INDEX(INPUTS!$P$37:$P$52,MATCH(INVOICES!$B$407,INPUTS!$C$37:$C$52,0))</f>
        <v>0</v>
      </c>
      <c r="H414" s="304"/>
      <c r="I414" s="305">
        <f t="shared" si="106"/>
        <v>31</v>
      </c>
      <c r="J414" s="306"/>
      <c r="K414" s="307"/>
      <c r="L414" s="308">
        <f t="shared" si="107"/>
        <v>0</v>
      </c>
      <c r="M414" s="308">
        <f t="shared" si="108"/>
        <v>0</v>
      </c>
      <c r="N414" s="309"/>
      <c r="O414" s="310"/>
      <c r="P414" s="309"/>
    </row>
    <row r="415" spans="2:16" s="196" customFormat="1" ht="19" outlineLevel="1" x14ac:dyDescent="0.65">
      <c r="B415" s="303" t="str">
        <f t="shared" si="105"/>
        <v>SPARE131</v>
      </c>
      <c r="C415" s="196">
        <f>INDEX(INPUTS!$P$37:$P$52,MATCH(INVOICES!$B$407,INPUTS!$C$37:$C$52,0))</f>
        <v>0</v>
      </c>
      <c r="H415" s="304"/>
      <c r="I415" s="305">
        <f t="shared" si="106"/>
        <v>31</v>
      </c>
      <c r="J415" s="306"/>
      <c r="K415" s="307"/>
      <c r="L415" s="308">
        <f t="shared" si="107"/>
        <v>0</v>
      </c>
      <c r="M415" s="308">
        <f t="shared" si="108"/>
        <v>0</v>
      </c>
      <c r="N415" s="309"/>
      <c r="O415" s="310"/>
      <c r="P415" s="309"/>
    </row>
    <row r="416" spans="2:16" s="196" customFormat="1" ht="19" outlineLevel="1" x14ac:dyDescent="0.65">
      <c r="B416" s="303" t="str">
        <f t="shared" si="105"/>
        <v>SPARE131</v>
      </c>
      <c r="C416" s="196">
        <f>INDEX(INPUTS!$P$37:$P$52,MATCH(INVOICES!$B$407,INPUTS!$C$37:$C$52,0))</f>
        <v>0</v>
      </c>
      <c r="H416" s="304"/>
      <c r="I416" s="305">
        <f t="shared" si="106"/>
        <v>31</v>
      </c>
      <c r="J416" s="306"/>
      <c r="K416" s="307"/>
      <c r="L416" s="308">
        <f t="shared" si="107"/>
        <v>0</v>
      </c>
      <c r="M416" s="308">
        <f t="shared" si="108"/>
        <v>0</v>
      </c>
      <c r="N416" s="309"/>
      <c r="O416" s="310"/>
      <c r="P416" s="309"/>
    </row>
    <row r="417" spans="2:16" s="196" customFormat="1" ht="19" outlineLevel="1" x14ac:dyDescent="0.65">
      <c r="B417" s="303" t="str">
        <f t="shared" si="105"/>
        <v>SPARE131</v>
      </c>
      <c r="C417" s="196">
        <f>INDEX(INPUTS!$P$37:$P$52,MATCH(INVOICES!$B$407,INPUTS!$C$37:$C$52,0))</f>
        <v>0</v>
      </c>
      <c r="H417" s="304"/>
      <c r="I417" s="305">
        <f t="shared" si="106"/>
        <v>31</v>
      </c>
      <c r="J417" s="306"/>
      <c r="K417" s="307"/>
      <c r="L417" s="308">
        <f t="shared" si="107"/>
        <v>0</v>
      </c>
      <c r="M417" s="308">
        <f t="shared" si="108"/>
        <v>0</v>
      </c>
      <c r="N417" s="309"/>
      <c r="O417" s="310"/>
      <c r="P417" s="309"/>
    </row>
    <row r="418" spans="2:16" s="196" customFormat="1" ht="19" outlineLevel="1" x14ac:dyDescent="0.65">
      <c r="B418" s="303" t="str">
        <f t="shared" si="105"/>
        <v>SPARE131</v>
      </c>
      <c r="C418" s="196">
        <f>INDEX(INPUTS!$P$37:$P$52,MATCH(INVOICES!$B$407,INPUTS!$C$37:$C$52,0))</f>
        <v>0</v>
      </c>
      <c r="H418" s="304"/>
      <c r="I418" s="305">
        <f t="shared" si="106"/>
        <v>31</v>
      </c>
      <c r="J418" s="306"/>
      <c r="K418" s="307"/>
      <c r="L418" s="308">
        <f t="shared" si="107"/>
        <v>0</v>
      </c>
      <c r="M418" s="308">
        <f t="shared" si="108"/>
        <v>0</v>
      </c>
      <c r="N418" s="309"/>
      <c r="O418" s="310"/>
      <c r="P418" s="309"/>
    </row>
    <row r="419" spans="2:16" s="196" customFormat="1" ht="19" outlineLevel="1" x14ac:dyDescent="0.65">
      <c r="B419" s="303" t="str">
        <f t="shared" si="105"/>
        <v>SPARE131</v>
      </c>
      <c r="C419" s="196">
        <f>INDEX(INPUTS!$P$37:$P$52,MATCH(INVOICES!$B$407,INPUTS!$C$37:$C$52,0))</f>
        <v>0</v>
      </c>
      <c r="H419" s="304"/>
      <c r="I419" s="305">
        <f t="shared" si="106"/>
        <v>31</v>
      </c>
      <c r="J419" s="306"/>
      <c r="K419" s="307"/>
      <c r="L419" s="308">
        <f t="shared" si="107"/>
        <v>0</v>
      </c>
      <c r="M419" s="308">
        <f t="shared" si="108"/>
        <v>0</v>
      </c>
      <c r="N419" s="309"/>
      <c r="O419" s="310"/>
      <c r="P419" s="309"/>
    </row>
    <row r="420" spans="2:16" s="196" customFormat="1" ht="19" outlineLevel="1" x14ac:dyDescent="0.65">
      <c r="B420" s="303" t="str">
        <f t="shared" si="105"/>
        <v>SPARE131</v>
      </c>
      <c r="C420" s="196">
        <f>INDEX(INPUTS!$P$37:$P$52,MATCH(INVOICES!$B$407,INPUTS!$C$37:$C$52,0))</f>
        <v>0</v>
      </c>
      <c r="H420" s="304"/>
      <c r="I420" s="305">
        <f t="shared" si="106"/>
        <v>31</v>
      </c>
      <c r="J420" s="306"/>
      <c r="K420" s="307"/>
      <c r="L420" s="308">
        <f t="shared" si="107"/>
        <v>0</v>
      </c>
      <c r="M420" s="308">
        <f t="shared" si="108"/>
        <v>0</v>
      </c>
      <c r="N420" s="309"/>
      <c r="O420" s="310"/>
      <c r="P420" s="309"/>
    </row>
    <row r="421" spans="2:16" s="196" customFormat="1" ht="19" outlineLevel="1" x14ac:dyDescent="0.65">
      <c r="B421" s="303" t="str">
        <f t="shared" si="105"/>
        <v>SPARE131</v>
      </c>
      <c r="C421" s="196">
        <f>INDEX(INPUTS!$P$37:$P$52,MATCH(INVOICES!$B$407,INPUTS!$C$37:$C$52,0))</f>
        <v>0</v>
      </c>
      <c r="H421" s="304"/>
      <c r="I421" s="305">
        <f t="shared" si="106"/>
        <v>31</v>
      </c>
      <c r="J421" s="306"/>
      <c r="K421" s="307"/>
      <c r="L421" s="308">
        <f t="shared" si="107"/>
        <v>0</v>
      </c>
      <c r="M421" s="308">
        <f t="shared" si="108"/>
        <v>0</v>
      </c>
      <c r="N421" s="309"/>
      <c r="O421" s="310"/>
      <c r="P421" s="309"/>
    </row>
    <row r="422" spans="2:16" s="196" customFormat="1" ht="19" outlineLevel="1" x14ac:dyDescent="0.65">
      <c r="B422" s="303" t="str">
        <f t="shared" si="105"/>
        <v>SPARE131</v>
      </c>
      <c r="C422" s="196">
        <f>INDEX(INPUTS!$P$37:$P$52,MATCH(INVOICES!$B$407,INPUTS!$C$37:$C$52,0))</f>
        <v>0</v>
      </c>
      <c r="H422" s="304"/>
      <c r="I422" s="305">
        <f t="shared" si="106"/>
        <v>31</v>
      </c>
      <c r="J422" s="306"/>
      <c r="K422" s="307"/>
      <c r="L422" s="308">
        <f t="shared" si="107"/>
        <v>0</v>
      </c>
      <c r="M422" s="308">
        <f t="shared" si="108"/>
        <v>0</v>
      </c>
      <c r="N422" s="309"/>
      <c r="O422" s="310"/>
      <c r="P422" s="309"/>
    </row>
    <row r="423" spans="2:16" s="196" customFormat="1" ht="19" outlineLevel="1" collapsed="1" x14ac:dyDescent="0.65">
      <c r="B423" s="303" t="str">
        <f t="shared" si="105"/>
        <v>SPARE131</v>
      </c>
      <c r="C423" s="196">
        <f>INDEX(INPUTS!$P$37:$P$52,MATCH(INVOICES!$B$407,INPUTS!$C$37:$C$52,0))</f>
        <v>0</v>
      </c>
      <c r="H423" s="304"/>
      <c r="I423" s="305">
        <f t="shared" si="106"/>
        <v>31</v>
      </c>
      <c r="J423" s="306"/>
      <c r="K423" s="307"/>
      <c r="L423" s="308">
        <f t="shared" si="107"/>
        <v>0</v>
      </c>
      <c r="M423" s="308">
        <f t="shared" si="108"/>
        <v>0</v>
      </c>
      <c r="N423" s="309"/>
      <c r="O423" s="310"/>
      <c r="P423" s="309"/>
    </row>
    <row r="424" spans="2:16" ht="20.5" thickBot="1" x14ac:dyDescent="0.7">
      <c r="B424" s="311" t="s">
        <v>151</v>
      </c>
      <c r="C424" s="312"/>
      <c r="D424" s="313"/>
      <c r="E424" s="313"/>
      <c r="F424" s="313"/>
      <c r="G424" s="313"/>
      <c r="H424" s="314"/>
      <c r="I424" s="314"/>
      <c r="J424" s="315"/>
      <c r="K424" s="316">
        <f>SUM(K408:K421)</f>
        <v>0</v>
      </c>
      <c r="L424" s="316">
        <f>SUM(L408:L421)</f>
        <v>0</v>
      </c>
      <c r="M424" s="316">
        <f>SUM(M408:M421)</f>
        <v>0</v>
      </c>
      <c r="N424" s="317"/>
      <c r="O424" s="314"/>
      <c r="P424" s="317"/>
    </row>
    <row r="425" spans="2:16" ht="20.5" thickTop="1" x14ac:dyDescent="0.65">
      <c r="B425" s="195"/>
      <c r="C425" s="195"/>
      <c r="D425" s="195"/>
      <c r="E425" s="195"/>
      <c r="F425" s="195"/>
      <c r="G425" s="195"/>
      <c r="H425" s="195"/>
      <c r="I425" s="195"/>
      <c r="J425" s="195"/>
      <c r="K425" s="195"/>
      <c r="L425" s="195"/>
      <c r="M425" s="195"/>
      <c r="N425" s="195"/>
      <c r="O425" s="195"/>
      <c r="P425" s="195"/>
    </row>
    <row r="426" spans="2:16" s="196" customFormat="1" x14ac:dyDescent="0.65">
      <c r="B426" s="300" t="str">
        <f>+INPUTS!C49</f>
        <v>SPARE2</v>
      </c>
      <c r="C426" s="194"/>
      <c r="D426" s="194"/>
      <c r="E426" s="194"/>
      <c r="F426" s="194"/>
      <c r="G426" s="194"/>
      <c r="H426" s="319"/>
      <c r="I426" s="319" t="s">
        <v>147</v>
      </c>
      <c r="J426" s="319"/>
      <c r="K426" s="319"/>
      <c r="L426" s="319" t="s">
        <v>113</v>
      </c>
      <c r="M426" s="319" t="s">
        <v>126</v>
      </c>
      <c r="N426" s="319"/>
      <c r="O426" s="319"/>
      <c r="P426" s="319"/>
    </row>
    <row r="427" spans="2:16" s="196" customFormat="1" ht="19" outlineLevel="1" x14ac:dyDescent="0.65">
      <c r="B427" s="303" t="str">
        <f>$B$426&amp;I427</f>
        <v>SPARE231</v>
      </c>
      <c r="C427" s="196">
        <f>INDEX(INPUTS!$P$37:$P$52,MATCH(INVOICES!$B$426,INPUTS!$C$37:$C$52,0))</f>
        <v>0</v>
      </c>
      <c r="H427" s="304"/>
      <c r="I427" s="305">
        <f>EOMONTH(J427,0)</f>
        <v>31</v>
      </c>
      <c r="J427" s="306"/>
      <c r="K427" s="307"/>
      <c r="L427" s="308">
        <f>+K427*0.1</f>
        <v>0</v>
      </c>
      <c r="M427" s="308">
        <f>+K427+L427</f>
        <v>0</v>
      </c>
      <c r="N427" s="309"/>
      <c r="O427" s="310"/>
      <c r="P427" s="309"/>
    </row>
    <row r="428" spans="2:16" s="196" customFormat="1" ht="19" outlineLevel="1" x14ac:dyDescent="0.65">
      <c r="B428" s="303" t="str">
        <f t="shared" ref="B428:B442" si="109">$B$426&amp;I428</f>
        <v>SPARE231</v>
      </c>
      <c r="C428" s="196">
        <f>INDEX(INPUTS!$P$37:$P$52,MATCH(INVOICES!$B$426,INPUTS!$C$37:$C$52,0))</f>
        <v>0</v>
      </c>
      <c r="H428" s="304"/>
      <c r="I428" s="305">
        <f t="shared" ref="I428:I442" si="110">EOMONTH(J428,0)</f>
        <v>31</v>
      </c>
      <c r="J428" s="306"/>
      <c r="K428" s="307"/>
      <c r="L428" s="308">
        <f t="shared" ref="L428:L442" si="111">+K428*0.1</f>
        <v>0</v>
      </c>
      <c r="M428" s="308">
        <f t="shared" ref="M428:M442" si="112">+K428+L428</f>
        <v>0</v>
      </c>
      <c r="N428" s="309"/>
      <c r="O428" s="310"/>
      <c r="P428" s="309"/>
    </row>
    <row r="429" spans="2:16" s="196" customFormat="1" ht="19" outlineLevel="1" x14ac:dyDescent="0.65">
      <c r="B429" s="303" t="str">
        <f t="shared" si="109"/>
        <v>SPARE231</v>
      </c>
      <c r="C429" s="196">
        <f>INDEX(INPUTS!$P$37:$P$52,MATCH(INVOICES!$B$426,INPUTS!$C$37:$C$52,0))</f>
        <v>0</v>
      </c>
      <c r="H429" s="304"/>
      <c r="I429" s="305">
        <f t="shared" si="110"/>
        <v>31</v>
      </c>
      <c r="J429" s="306"/>
      <c r="K429" s="307"/>
      <c r="L429" s="308">
        <f t="shared" si="111"/>
        <v>0</v>
      </c>
      <c r="M429" s="308">
        <f t="shared" si="112"/>
        <v>0</v>
      </c>
      <c r="N429" s="309"/>
      <c r="O429" s="310"/>
      <c r="P429" s="309"/>
    </row>
    <row r="430" spans="2:16" s="196" customFormat="1" ht="19" outlineLevel="1" x14ac:dyDescent="0.65">
      <c r="B430" s="303" t="str">
        <f t="shared" si="109"/>
        <v>SPARE231</v>
      </c>
      <c r="C430" s="196">
        <f>INDEX(INPUTS!$P$37:$P$52,MATCH(INVOICES!$B$426,INPUTS!$C$37:$C$52,0))</f>
        <v>0</v>
      </c>
      <c r="H430" s="304"/>
      <c r="I430" s="305">
        <f t="shared" si="110"/>
        <v>31</v>
      </c>
      <c r="J430" s="306"/>
      <c r="K430" s="307"/>
      <c r="L430" s="308">
        <f t="shared" si="111"/>
        <v>0</v>
      </c>
      <c r="M430" s="308">
        <f t="shared" si="112"/>
        <v>0</v>
      </c>
      <c r="N430" s="309"/>
      <c r="O430" s="310"/>
      <c r="P430" s="309"/>
    </row>
    <row r="431" spans="2:16" s="196" customFormat="1" ht="19" outlineLevel="1" x14ac:dyDescent="0.65">
      <c r="B431" s="303" t="str">
        <f t="shared" si="109"/>
        <v>SPARE231</v>
      </c>
      <c r="C431" s="196">
        <f>INDEX(INPUTS!$P$37:$P$52,MATCH(INVOICES!$B$426,INPUTS!$C$37:$C$52,0))</f>
        <v>0</v>
      </c>
      <c r="H431" s="304"/>
      <c r="I431" s="305">
        <f t="shared" si="110"/>
        <v>31</v>
      </c>
      <c r="J431" s="306"/>
      <c r="K431" s="307"/>
      <c r="L431" s="308">
        <f t="shared" si="111"/>
        <v>0</v>
      </c>
      <c r="M431" s="308">
        <f t="shared" si="112"/>
        <v>0</v>
      </c>
      <c r="N431" s="309"/>
      <c r="O431" s="310"/>
      <c r="P431" s="309"/>
    </row>
    <row r="432" spans="2:16" s="196" customFormat="1" ht="19" outlineLevel="1" x14ac:dyDescent="0.65">
      <c r="B432" s="303" t="str">
        <f t="shared" si="109"/>
        <v>SPARE231</v>
      </c>
      <c r="C432" s="196">
        <f>INDEX(INPUTS!$P$37:$P$52,MATCH(INVOICES!$B$426,INPUTS!$C$37:$C$52,0))</f>
        <v>0</v>
      </c>
      <c r="H432" s="304"/>
      <c r="I432" s="305">
        <f t="shared" si="110"/>
        <v>31</v>
      </c>
      <c r="J432" s="306"/>
      <c r="K432" s="307"/>
      <c r="L432" s="308">
        <f t="shared" si="111"/>
        <v>0</v>
      </c>
      <c r="M432" s="308">
        <f t="shared" si="112"/>
        <v>0</v>
      </c>
      <c r="N432" s="309"/>
      <c r="O432" s="310"/>
      <c r="P432" s="309"/>
    </row>
    <row r="433" spans="2:16" s="196" customFormat="1" ht="19" outlineLevel="1" x14ac:dyDescent="0.65">
      <c r="B433" s="303" t="str">
        <f t="shared" si="109"/>
        <v>SPARE231</v>
      </c>
      <c r="C433" s="196">
        <f>INDEX(INPUTS!$P$37:$P$52,MATCH(INVOICES!$B$426,INPUTS!$C$37:$C$52,0))</f>
        <v>0</v>
      </c>
      <c r="H433" s="304"/>
      <c r="I433" s="305">
        <f t="shared" si="110"/>
        <v>31</v>
      </c>
      <c r="J433" s="306"/>
      <c r="K433" s="307"/>
      <c r="L433" s="308">
        <f t="shared" si="111"/>
        <v>0</v>
      </c>
      <c r="M433" s="308">
        <f t="shared" si="112"/>
        <v>0</v>
      </c>
      <c r="N433" s="309"/>
      <c r="O433" s="310"/>
      <c r="P433" s="309"/>
    </row>
    <row r="434" spans="2:16" s="196" customFormat="1" ht="19" outlineLevel="1" x14ac:dyDescent="0.65">
      <c r="B434" s="303" t="str">
        <f t="shared" si="109"/>
        <v>SPARE231</v>
      </c>
      <c r="C434" s="196">
        <f>INDEX(INPUTS!$P$37:$P$52,MATCH(INVOICES!$B$426,INPUTS!$C$37:$C$52,0))</f>
        <v>0</v>
      </c>
      <c r="H434" s="304"/>
      <c r="I434" s="305">
        <f t="shared" si="110"/>
        <v>31</v>
      </c>
      <c r="J434" s="306"/>
      <c r="K434" s="307"/>
      <c r="L434" s="308">
        <f t="shared" si="111"/>
        <v>0</v>
      </c>
      <c r="M434" s="308">
        <f t="shared" si="112"/>
        <v>0</v>
      </c>
      <c r="N434" s="309"/>
      <c r="O434" s="310"/>
      <c r="P434" s="309"/>
    </row>
    <row r="435" spans="2:16" s="196" customFormat="1" ht="19" outlineLevel="1" x14ac:dyDescent="0.65">
      <c r="B435" s="303" t="str">
        <f t="shared" si="109"/>
        <v>SPARE231</v>
      </c>
      <c r="C435" s="196">
        <f>INDEX(INPUTS!$P$37:$P$52,MATCH(INVOICES!$B$426,INPUTS!$C$37:$C$52,0))</f>
        <v>0</v>
      </c>
      <c r="H435" s="304"/>
      <c r="I435" s="305">
        <f t="shared" si="110"/>
        <v>31</v>
      </c>
      <c r="J435" s="306"/>
      <c r="K435" s="307"/>
      <c r="L435" s="308">
        <f t="shared" si="111"/>
        <v>0</v>
      </c>
      <c r="M435" s="308">
        <f t="shared" si="112"/>
        <v>0</v>
      </c>
      <c r="N435" s="309"/>
      <c r="O435" s="310"/>
      <c r="P435" s="309"/>
    </row>
    <row r="436" spans="2:16" s="196" customFormat="1" ht="19" outlineLevel="1" x14ac:dyDescent="0.65">
      <c r="B436" s="303" t="str">
        <f t="shared" si="109"/>
        <v>SPARE231</v>
      </c>
      <c r="C436" s="196">
        <f>INDEX(INPUTS!$P$37:$P$52,MATCH(INVOICES!$B$426,INPUTS!$C$37:$C$52,0))</f>
        <v>0</v>
      </c>
      <c r="H436" s="304"/>
      <c r="I436" s="305">
        <f t="shared" si="110"/>
        <v>31</v>
      </c>
      <c r="J436" s="306"/>
      <c r="K436" s="307"/>
      <c r="L436" s="308">
        <f t="shared" si="111"/>
        <v>0</v>
      </c>
      <c r="M436" s="308">
        <f t="shared" si="112"/>
        <v>0</v>
      </c>
      <c r="N436" s="309"/>
      <c r="O436" s="310"/>
      <c r="P436" s="309"/>
    </row>
    <row r="437" spans="2:16" s="196" customFormat="1" ht="19" outlineLevel="1" x14ac:dyDescent="0.65">
      <c r="B437" s="303" t="str">
        <f t="shared" si="109"/>
        <v>SPARE231</v>
      </c>
      <c r="C437" s="196">
        <f>INDEX(INPUTS!$P$37:$P$52,MATCH(INVOICES!$B$426,INPUTS!$C$37:$C$52,0))</f>
        <v>0</v>
      </c>
      <c r="H437" s="304"/>
      <c r="I437" s="305">
        <f t="shared" si="110"/>
        <v>31</v>
      </c>
      <c r="J437" s="306"/>
      <c r="K437" s="307"/>
      <c r="L437" s="308">
        <f t="shared" si="111"/>
        <v>0</v>
      </c>
      <c r="M437" s="308">
        <f t="shared" si="112"/>
        <v>0</v>
      </c>
      <c r="N437" s="309"/>
      <c r="O437" s="310"/>
      <c r="P437" s="309"/>
    </row>
    <row r="438" spans="2:16" s="196" customFormat="1" ht="19" outlineLevel="1" x14ac:dyDescent="0.65">
      <c r="B438" s="303" t="str">
        <f t="shared" si="109"/>
        <v>SPARE231</v>
      </c>
      <c r="C438" s="196">
        <f>INDEX(INPUTS!$P$37:$P$52,MATCH(INVOICES!$B$426,INPUTS!$C$37:$C$52,0))</f>
        <v>0</v>
      </c>
      <c r="H438" s="304"/>
      <c r="I438" s="305">
        <f t="shared" si="110"/>
        <v>31</v>
      </c>
      <c r="J438" s="306"/>
      <c r="K438" s="307"/>
      <c r="L438" s="308">
        <f t="shared" si="111"/>
        <v>0</v>
      </c>
      <c r="M438" s="308">
        <f t="shared" si="112"/>
        <v>0</v>
      </c>
      <c r="N438" s="309"/>
      <c r="O438" s="310"/>
      <c r="P438" s="309"/>
    </row>
    <row r="439" spans="2:16" s="196" customFormat="1" ht="19" outlineLevel="1" x14ac:dyDescent="0.65">
      <c r="B439" s="303" t="str">
        <f t="shared" si="109"/>
        <v>SPARE231</v>
      </c>
      <c r="C439" s="196">
        <f>INDEX(INPUTS!$P$37:$P$52,MATCH(INVOICES!$B$426,INPUTS!$C$37:$C$52,0))</f>
        <v>0</v>
      </c>
      <c r="H439" s="304"/>
      <c r="I439" s="305">
        <f t="shared" si="110"/>
        <v>31</v>
      </c>
      <c r="J439" s="306"/>
      <c r="K439" s="307"/>
      <c r="L439" s="308">
        <f t="shared" si="111"/>
        <v>0</v>
      </c>
      <c r="M439" s="308">
        <f t="shared" si="112"/>
        <v>0</v>
      </c>
      <c r="N439" s="309"/>
      <c r="O439" s="310"/>
      <c r="P439" s="309"/>
    </row>
    <row r="440" spans="2:16" s="196" customFormat="1" ht="19" outlineLevel="1" x14ac:dyDescent="0.65">
      <c r="B440" s="303" t="str">
        <f t="shared" si="109"/>
        <v>SPARE231</v>
      </c>
      <c r="C440" s="196">
        <f>INDEX(INPUTS!$P$37:$P$52,MATCH(INVOICES!$B$426,INPUTS!$C$37:$C$52,0))</f>
        <v>0</v>
      </c>
      <c r="H440" s="304"/>
      <c r="I440" s="305">
        <f t="shared" si="110"/>
        <v>31</v>
      </c>
      <c r="J440" s="306"/>
      <c r="K440" s="307"/>
      <c r="L440" s="308">
        <f t="shared" si="111"/>
        <v>0</v>
      </c>
      <c r="M440" s="308">
        <f t="shared" si="112"/>
        <v>0</v>
      </c>
      <c r="N440" s="309"/>
      <c r="O440" s="310"/>
      <c r="P440" s="309"/>
    </row>
    <row r="441" spans="2:16" s="196" customFormat="1" ht="19" outlineLevel="1" x14ac:dyDescent="0.65">
      <c r="B441" s="303" t="str">
        <f t="shared" si="109"/>
        <v>SPARE231</v>
      </c>
      <c r="C441" s="196">
        <f>INDEX(INPUTS!$P$37:$P$52,MATCH(INVOICES!$B$426,INPUTS!$C$37:$C$52,0))</f>
        <v>0</v>
      </c>
      <c r="H441" s="304"/>
      <c r="I441" s="305">
        <f t="shared" si="110"/>
        <v>31</v>
      </c>
      <c r="J441" s="306"/>
      <c r="K441" s="307"/>
      <c r="L441" s="308">
        <f t="shared" si="111"/>
        <v>0</v>
      </c>
      <c r="M441" s="308">
        <f t="shared" si="112"/>
        <v>0</v>
      </c>
      <c r="N441" s="309"/>
      <c r="O441" s="310"/>
      <c r="P441" s="309"/>
    </row>
    <row r="442" spans="2:16" s="196" customFormat="1" ht="19" outlineLevel="1" collapsed="1" x14ac:dyDescent="0.65">
      <c r="B442" s="303" t="str">
        <f t="shared" si="109"/>
        <v>SPARE231</v>
      </c>
      <c r="C442" s="196">
        <f>INDEX(INPUTS!$P$37:$P$52,MATCH(INVOICES!$B$426,INPUTS!$C$37:$C$52,0))</f>
        <v>0</v>
      </c>
      <c r="H442" s="304"/>
      <c r="I442" s="305">
        <f t="shared" si="110"/>
        <v>31</v>
      </c>
      <c r="J442" s="306"/>
      <c r="K442" s="307"/>
      <c r="L442" s="308">
        <f t="shared" si="111"/>
        <v>0</v>
      </c>
      <c r="M442" s="308">
        <f t="shared" si="112"/>
        <v>0</v>
      </c>
      <c r="N442" s="309"/>
      <c r="O442" s="310"/>
      <c r="P442" s="309"/>
    </row>
    <row r="443" spans="2:16" ht="20.5" thickBot="1" x14ac:dyDescent="0.7">
      <c r="B443" s="311" t="s">
        <v>151</v>
      </c>
      <c r="C443" s="312"/>
      <c r="D443" s="313"/>
      <c r="E443" s="313"/>
      <c r="F443" s="313"/>
      <c r="G443" s="313"/>
      <c r="H443" s="314"/>
      <c r="I443" s="314"/>
      <c r="J443" s="315"/>
      <c r="K443" s="316">
        <f>SUM(K427:K440)</f>
        <v>0</v>
      </c>
      <c r="L443" s="316">
        <f>SUM(L427:L440)</f>
        <v>0</v>
      </c>
      <c r="M443" s="316">
        <f>SUM(M427:M440)</f>
        <v>0</v>
      </c>
      <c r="N443" s="317"/>
      <c r="O443" s="314"/>
      <c r="P443" s="317"/>
    </row>
    <row r="444" spans="2:16" ht="20.5" thickTop="1" x14ac:dyDescent="0.65">
      <c r="B444" s="300"/>
    </row>
    <row r="445" spans="2:16" s="196" customFormat="1" x14ac:dyDescent="0.65">
      <c r="B445" s="300" t="str">
        <f>+INPUTS!C50</f>
        <v>SPARE3</v>
      </c>
      <c r="C445" s="194"/>
      <c r="D445" s="194"/>
      <c r="E445" s="194"/>
      <c r="F445" s="194"/>
      <c r="G445" s="194"/>
      <c r="H445" s="319"/>
      <c r="I445" s="319" t="s">
        <v>147</v>
      </c>
      <c r="J445" s="319"/>
      <c r="K445" s="319"/>
      <c r="L445" s="319" t="s">
        <v>113</v>
      </c>
      <c r="M445" s="319" t="s">
        <v>126</v>
      </c>
      <c r="N445" s="319"/>
      <c r="O445" s="319"/>
      <c r="P445" s="319"/>
    </row>
    <row r="446" spans="2:16" s="196" customFormat="1" ht="19" outlineLevel="1" x14ac:dyDescent="0.65">
      <c r="B446" s="303" t="str">
        <f>$B$445&amp;I446</f>
        <v>SPARE331</v>
      </c>
      <c r="C446" s="196">
        <f>INDEX(INPUTS!$P$37:$P$52,MATCH(INVOICES!$B$445,INPUTS!$C$37:$C$52,0))</f>
        <v>0</v>
      </c>
      <c r="H446" s="304"/>
      <c r="I446" s="305">
        <f>EOMONTH(J446,0)</f>
        <v>31</v>
      </c>
      <c r="J446" s="306"/>
      <c r="K446" s="307"/>
      <c r="L446" s="308">
        <f>+K446*0.1</f>
        <v>0</v>
      </c>
      <c r="M446" s="308">
        <f>+K446+L446</f>
        <v>0</v>
      </c>
      <c r="N446" s="309"/>
      <c r="O446" s="310"/>
      <c r="P446" s="309"/>
    </row>
    <row r="447" spans="2:16" s="196" customFormat="1" ht="19" outlineLevel="1" x14ac:dyDescent="0.65">
      <c r="B447" s="303" t="str">
        <f t="shared" ref="B447:B461" si="113">$B$445&amp;I447</f>
        <v>SPARE331</v>
      </c>
      <c r="C447" s="196">
        <f>INDEX(INPUTS!$P$37:$P$52,MATCH(INVOICES!$B$445,INPUTS!$C$37:$C$52,0))</f>
        <v>0</v>
      </c>
      <c r="H447" s="304"/>
      <c r="I447" s="305">
        <f t="shared" ref="I447:I461" si="114">EOMONTH(J447,0)</f>
        <v>31</v>
      </c>
      <c r="J447" s="306"/>
      <c r="K447" s="307"/>
      <c r="L447" s="308">
        <f t="shared" ref="L447:L461" si="115">+K447*0.1</f>
        <v>0</v>
      </c>
      <c r="M447" s="308">
        <f t="shared" ref="M447:M461" si="116">+K447+L447</f>
        <v>0</v>
      </c>
      <c r="N447" s="309"/>
      <c r="O447" s="310"/>
      <c r="P447" s="309"/>
    </row>
    <row r="448" spans="2:16" s="196" customFormat="1" ht="19" outlineLevel="1" x14ac:dyDescent="0.65">
      <c r="B448" s="303" t="str">
        <f t="shared" si="113"/>
        <v>SPARE331</v>
      </c>
      <c r="C448" s="196">
        <f>INDEX(INPUTS!$P$37:$P$52,MATCH(INVOICES!$B$445,INPUTS!$C$37:$C$52,0))</f>
        <v>0</v>
      </c>
      <c r="H448" s="304"/>
      <c r="I448" s="305">
        <f t="shared" si="114"/>
        <v>31</v>
      </c>
      <c r="J448" s="306"/>
      <c r="K448" s="307"/>
      <c r="L448" s="308">
        <f t="shared" si="115"/>
        <v>0</v>
      </c>
      <c r="M448" s="308">
        <f t="shared" si="116"/>
        <v>0</v>
      </c>
      <c r="N448" s="309"/>
      <c r="O448" s="310"/>
      <c r="P448" s="309"/>
    </row>
    <row r="449" spans="2:16" s="196" customFormat="1" ht="19" outlineLevel="1" x14ac:dyDescent="0.65">
      <c r="B449" s="303" t="str">
        <f t="shared" si="113"/>
        <v>SPARE331</v>
      </c>
      <c r="C449" s="196">
        <f>INDEX(INPUTS!$P$37:$P$52,MATCH(INVOICES!$B$445,INPUTS!$C$37:$C$52,0))</f>
        <v>0</v>
      </c>
      <c r="H449" s="304"/>
      <c r="I449" s="305">
        <f t="shared" si="114"/>
        <v>31</v>
      </c>
      <c r="J449" s="306"/>
      <c r="K449" s="307"/>
      <c r="L449" s="308">
        <f t="shared" si="115"/>
        <v>0</v>
      </c>
      <c r="M449" s="308">
        <f t="shared" si="116"/>
        <v>0</v>
      </c>
      <c r="N449" s="309"/>
      <c r="O449" s="310"/>
      <c r="P449" s="309"/>
    </row>
    <row r="450" spans="2:16" s="196" customFormat="1" ht="19" outlineLevel="1" x14ac:dyDescent="0.65">
      <c r="B450" s="303" t="str">
        <f t="shared" si="113"/>
        <v>SPARE331</v>
      </c>
      <c r="C450" s="196">
        <f>INDEX(INPUTS!$P$37:$P$52,MATCH(INVOICES!$B$445,INPUTS!$C$37:$C$52,0))</f>
        <v>0</v>
      </c>
      <c r="H450" s="304"/>
      <c r="I450" s="305">
        <f t="shared" si="114"/>
        <v>31</v>
      </c>
      <c r="J450" s="306"/>
      <c r="K450" s="307"/>
      <c r="L450" s="308">
        <f t="shared" si="115"/>
        <v>0</v>
      </c>
      <c r="M450" s="308">
        <f t="shared" si="116"/>
        <v>0</v>
      </c>
      <c r="N450" s="309"/>
      <c r="O450" s="310"/>
      <c r="P450" s="309"/>
    </row>
    <row r="451" spans="2:16" s="196" customFormat="1" ht="19" outlineLevel="1" x14ac:dyDescent="0.65">
      <c r="B451" s="303" t="str">
        <f t="shared" si="113"/>
        <v>SPARE331</v>
      </c>
      <c r="C451" s="196">
        <f>INDEX(INPUTS!$P$37:$P$52,MATCH(INVOICES!$B$445,INPUTS!$C$37:$C$52,0))</f>
        <v>0</v>
      </c>
      <c r="H451" s="304"/>
      <c r="I451" s="305">
        <f t="shared" si="114"/>
        <v>31</v>
      </c>
      <c r="J451" s="306"/>
      <c r="K451" s="307"/>
      <c r="L451" s="308">
        <f t="shared" si="115"/>
        <v>0</v>
      </c>
      <c r="M451" s="308">
        <f t="shared" si="116"/>
        <v>0</v>
      </c>
      <c r="N451" s="309"/>
      <c r="O451" s="310"/>
      <c r="P451" s="309"/>
    </row>
    <row r="452" spans="2:16" s="196" customFormat="1" ht="19" outlineLevel="1" x14ac:dyDescent="0.65">
      <c r="B452" s="303" t="str">
        <f t="shared" si="113"/>
        <v>SPARE331</v>
      </c>
      <c r="C452" s="196">
        <f>INDEX(INPUTS!$P$37:$P$52,MATCH(INVOICES!$B$445,INPUTS!$C$37:$C$52,0))</f>
        <v>0</v>
      </c>
      <c r="H452" s="304"/>
      <c r="I452" s="305">
        <f t="shared" si="114"/>
        <v>31</v>
      </c>
      <c r="J452" s="306"/>
      <c r="K452" s="307"/>
      <c r="L452" s="308">
        <f t="shared" si="115"/>
        <v>0</v>
      </c>
      <c r="M452" s="308">
        <f t="shared" si="116"/>
        <v>0</v>
      </c>
      <c r="N452" s="309"/>
      <c r="O452" s="310"/>
      <c r="P452" s="309"/>
    </row>
    <row r="453" spans="2:16" s="196" customFormat="1" ht="19" outlineLevel="1" x14ac:dyDescent="0.65">
      <c r="B453" s="303" t="str">
        <f t="shared" si="113"/>
        <v>SPARE331</v>
      </c>
      <c r="C453" s="196">
        <f>INDEX(INPUTS!$P$37:$P$52,MATCH(INVOICES!$B$445,INPUTS!$C$37:$C$52,0))</f>
        <v>0</v>
      </c>
      <c r="H453" s="304"/>
      <c r="I453" s="305">
        <f t="shared" si="114"/>
        <v>31</v>
      </c>
      <c r="J453" s="306"/>
      <c r="K453" s="307"/>
      <c r="L453" s="308">
        <f t="shared" si="115"/>
        <v>0</v>
      </c>
      <c r="M453" s="308">
        <f t="shared" si="116"/>
        <v>0</v>
      </c>
      <c r="N453" s="309"/>
      <c r="O453" s="310"/>
      <c r="P453" s="309"/>
    </row>
    <row r="454" spans="2:16" s="196" customFormat="1" ht="19" outlineLevel="1" x14ac:dyDescent="0.65">
      <c r="B454" s="303" t="str">
        <f t="shared" si="113"/>
        <v>SPARE331</v>
      </c>
      <c r="C454" s="196">
        <f>INDEX(INPUTS!$P$37:$P$52,MATCH(INVOICES!$B$445,INPUTS!$C$37:$C$52,0))</f>
        <v>0</v>
      </c>
      <c r="H454" s="304"/>
      <c r="I454" s="305">
        <f t="shared" si="114"/>
        <v>31</v>
      </c>
      <c r="J454" s="306"/>
      <c r="K454" s="307"/>
      <c r="L454" s="308">
        <f t="shared" si="115"/>
        <v>0</v>
      </c>
      <c r="M454" s="308">
        <f t="shared" si="116"/>
        <v>0</v>
      </c>
      <c r="N454" s="309"/>
      <c r="O454" s="310"/>
      <c r="P454" s="309"/>
    </row>
    <row r="455" spans="2:16" s="196" customFormat="1" ht="19" outlineLevel="1" x14ac:dyDescent="0.65">
      <c r="B455" s="303" t="str">
        <f t="shared" si="113"/>
        <v>SPARE331</v>
      </c>
      <c r="C455" s="196">
        <f>INDEX(INPUTS!$P$37:$P$52,MATCH(INVOICES!$B$445,INPUTS!$C$37:$C$52,0))</f>
        <v>0</v>
      </c>
      <c r="H455" s="304"/>
      <c r="I455" s="305">
        <f t="shared" si="114"/>
        <v>31</v>
      </c>
      <c r="J455" s="306"/>
      <c r="K455" s="307"/>
      <c r="L455" s="308">
        <f t="shared" si="115"/>
        <v>0</v>
      </c>
      <c r="M455" s="308">
        <f t="shared" si="116"/>
        <v>0</v>
      </c>
      <c r="N455" s="309"/>
      <c r="O455" s="310"/>
      <c r="P455" s="309"/>
    </row>
    <row r="456" spans="2:16" s="196" customFormat="1" ht="19" outlineLevel="1" x14ac:dyDescent="0.65">
      <c r="B456" s="303" t="str">
        <f t="shared" si="113"/>
        <v>SPARE331</v>
      </c>
      <c r="C456" s="196">
        <f>INDEX(INPUTS!$P$37:$P$52,MATCH(INVOICES!$B$445,INPUTS!$C$37:$C$52,0))</f>
        <v>0</v>
      </c>
      <c r="H456" s="304"/>
      <c r="I456" s="305">
        <f t="shared" si="114"/>
        <v>31</v>
      </c>
      <c r="J456" s="306"/>
      <c r="K456" s="307"/>
      <c r="L456" s="308">
        <f t="shared" si="115"/>
        <v>0</v>
      </c>
      <c r="M456" s="308">
        <f t="shared" si="116"/>
        <v>0</v>
      </c>
      <c r="N456" s="309"/>
      <c r="O456" s="310"/>
      <c r="P456" s="309"/>
    </row>
    <row r="457" spans="2:16" s="196" customFormat="1" ht="19" outlineLevel="1" x14ac:dyDescent="0.65">
      <c r="B457" s="303" t="str">
        <f t="shared" si="113"/>
        <v>SPARE331</v>
      </c>
      <c r="C457" s="196">
        <f>INDEX(INPUTS!$P$37:$P$52,MATCH(INVOICES!$B$445,INPUTS!$C$37:$C$52,0))</f>
        <v>0</v>
      </c>
      <c r="H457" s="304"/>
      <c r="I457" s="305">
        <f t="shared" si="114"/>
        <v>31</v>
      </c>
      <c r="J457" s="306"/>
      <c r="K457" s="307"/>
      <c r="L457" s="308">
        <f t="shared" si="115"/>
        <v>0</v>
      </c>
      <c r="M457" s="308">
        <f t="shared" si="116"/>
        <v>0</v>
      </c>
      <c r="N457" s="309"/>
      <c r="O457" s="310"/>
      <c r="P457" s="309"/>
    </row>
    <row r="458" spans="2:16" s="196" customFormat="1" ht="19" outlineLevel="1" x14ac:dyDescent="0.65">
      <c r="B458" s="303" t="str">
        <f t="shared" si="113"/>
        <v>SPARE331</v>
      </c>
      <c r="C458" s="196">
        <f>INDEX(INPUTS!$P$37:$P$52,MATCH(INVOICES!$B$445,INPUTS!$C$37:$C$52,0))</f>
        <v>0</v>
      </c>
      <c r="H458" s="304"/>
      <c r="I458" s="305">
        <f t="shared" si="114"/>
        <v>31</v>
      </c>
      <c r="J458" s="306"/>
      <c r="K458" s="307"/>
      <c r="L458" s="308">
        <f t="shared" si="115"/>
        <v>0</v>
      </c>
      <c r="M458" s="308">
        <f t="shared" si="116"/>
        <v>0</v>
      </c>
      <c r="N458" s="309"/>
      <c r="O458" s="310"/>
      <c r="P458" s="309"/>
    </row>
    <row r="459" spans="2:16" s="196" customFormat="1" ht="19" outlineLevel="1" x14ac:dyDescent="0.65">
      <c r="B459" s="303" t="str">
        <f t="shared" si="113"/>
        <v>SPARE331</v>
      </c>
      <c r="C459" s="196">
        <f>INDEX(INPUTS!$P$37:$P$52,MATCH(INVOICES!$B$445,INPUTS!$C$37:$C$52,0))</f>
        <v>0</v>
      </c>
      <c r="H459" s="304"/>
      <c r="I459" s="305">
        <f t="shared" si="114"/>
        <v>31</v>
      </c>
      <c r="J459" s="306"/>
      <c r="K459" s="307"/>
      <c r="L459" s="308">
        <f t="shared" si="115"/>
        <v>0</v>
      </c>
      <c r="M459" s="308">
        <f t="shared" si="116"/>
        <v>0</v>
      </c>
      <c r="N459" s="309"/>
      <c r="O459" s="310"/>
      <c r="P459" s="309"/>
    </row>
    <row r="460" spans="2:16" s="196" customFormat="1" ht="19" outlineLevel="1" x14ac:dyDescent="0.65">
      <c r="B460" s="303" t="str">
        <f t="shared" si="113"/>
        <v>SPARE331</v>
      </c>
      <c r="C460" s="196">
        <f>INDEX(INPUTS!$P$37:$P$52,MATCH(INVOICES!$B$445,INPUTS!$C$37:$C$52,0))</f>
        <v>0</v>
      </c>
      <c r="H460" s="304"/>
      <c r="I460" s="305">
        <f t="shared" si="114"/>
        <v>31</v>
      </c>
      <c r="J460" s="306"/>
      <c r="K460" s="307"/>
      <c r="L460" s="308">
        <f t="shared" si="115"/>
        <v>0</v>
      </c>
      <c r="M460" s="308">
        <f t="shared" si="116"/>
        <v>0</v>
      </c>
      <c r="N460" s="309"/>
      <c r="O460" s="310"/>
      <c r="P460" s="309"/>
    </row>
    <row r="461" spans="2:16" s="196" customFormat="1" ht="19" outlineLevel="1" collapsed="1" x14ac:dyDescent="0.65">
      <c r="B461" s="303" t="str">
        <f t="shared" si="113"/>
        <v>SPARE331</v>
      </c>
      <c r="C461" s="196">
        <f>INDEX(INPUTS!$P$37:$P$52,MATCH(INVOICES!$B$445,INPUTS!$C$37:$C$52,0))</f>
        <v>0</v>
      </c>
      <c r="H461" s="304"/>
      <c r="I461" s="305">
        <f t="shared" si="114"/>
        <v>31</v>
      </c>
      <c r="J461" s="306"/>
      <c r="K461" s="307"/>
      <c r="L461" s="308">
        <f t="shared" si="115"/>
        <v>0</v>
      </c>
      <c r="M461" s="308">
        <f t="shared" si="116"/>
        <v>0</v>
      </c>
      <c r="N461" s="309"/>
      <c r="O461" s="310"/>
      <c r="P461" s="309"/>
    </row>
    <row r="462" spans="2:16" ht="20.5" thickBot="1" x14ac:dyDescent="0.7">
      <c r="B462" s="311" t="s">
        <v>151</v>
      </c>
      <c r="C462" s="312"/>
      <c r="D462" s="313"/>
      <c r="E462" s="313"/>
      <c r="F462" s="313"/>
      <c r="G462" s="313"/>
      <c r="H462" s="314"/>
      <c r="I462" s="314"/>
      <c r="J462" s="315"/>
      <c r="K462" s="316">
        <f>SUM(K446:K459)</f>
        <v>0</v>
      </c>
      <c r="L462" s="316">
        <f>SUM(L446:L459)</f>
        <v>0</v>
      </c>
      <c r="M462" s="316">
        <f>SUM(M446:M459)</f>
        <v>0</v>
      </c>
      <c r="N462" s="317"/>
      <c r="O462" s="314"/>
      <c r="P462" s="317"/>
    </row>
    <row r="463" spans="2:16" ht="20.5" thickTop="1" x14ac:dyDescent="0.65">
      <c r="B463" s="300"/>
      <c r="I463" s="194"/>
    </row>
    <row r="464" spans="2:16" s="196" customFormat="1" x14ac:dyDescent="0.65">
      <c r="B464" s="300" t="str">
        <f>+INPUTS!C51</f>
        <v>SPARE4</v>
      </c>
      <c r="C464" s="194"/>
      <c r="D464" s="194"/>
      <c r="E464" s="194"/>
      <c r="F464" s="194"/>
      <c r="G464" s="194"/>
      <c r="H464" s="319"/>
      <c r="I464" s="319" t="s">
        <v>147</v>
      </c>
      <c r="J464" s="319"/>
      <c r="K464" s="319"/>
      <c r="L464" s="319" t="s">
        <v>113</v>
      </c>
      <c r="M464" s="319" t="s">
        <v>126</v>
      </c>
      <c r="N464" s="319"/>
      <c r="O464" s="319"/>
      <c r="P464" s="319"/>
    </row>
    <row r="465" spans="2:16" s="196" customFormat="1" ht="19" outlineLevel="1" x14ac:dyDescent="0.65">
      <c r="B465" s="303" t="str">
        <f>$B$464&amp;I465</f>
        <v>SPARE431</v>
      </c>
      <c r="C465" s="196">
        <f>INDEX(INPUTS!$P$37:$P$52,MATCH(INVOICES!$B$464,INPUTS!$C$37:$C$52,0))</f>
        <v>0</v>
      </c>
      <c r="H465" s="304"/>
      <c r="I465" s="305">
        <f>EOMONTH(J465,0)</f>
        <v>31</v>
      </c>
      <c r="J465" s="306"/>
      <c r="K465" s="307"/>
      <c r="L465" s="308">
        <f>+K465*0.1</f>
        <v>0</v>
      </c>
      <c r="M465" s="308">
        <f>+K465+L465</f>
        <v>0</v>
      </c>
      <c r="N465" s="309"/>
      <c r="O465" s="310"/>
      <c r="P465" s="309"/>
    </row>
    <row r="466" spans="2:16" s="196" customFormat="1" ht="19" outlineLevel="1" x14ac:dyDescent="0.65">
      <c r="B466" s="303" t="str">
        <f t="shared" ref="B466:B480" si="117">$B$464&amp;I466</f>
        <v>SPARE431</v>
      </c>
      <c r="C466" s="196">
        <f>INDEX(INPUTS!$P$37:$P$52,MATCH(INVOICES!$B$464,INPUTS!$C$37:$C$52,0))</f>
        <v>0</v>
      </c>
      <c r="H466" s="304"/>
      <c r="I466" s="305">
        <f t="shared" ref="I466:I480" si="118">EOMONTH(J466,0)</f>
        <v>31</v>
      </c>
      <c r="J466" s="306"/>
      <c r="K466" s="307"/>
      <c r="L466" s="308">
        <f t="shared" ref="L466:L480" si="119">+K466*0.1</f>
        <v>0</v>
      </c>
      <c r="M466" s="308">
        <f t="shared" ref="M466:M480" si="120">+K466+L466</f>
        <v>0</v>
      </c>
      <c r="N466" s="309"/>
      <c r="O466" s="310"/>
      <c r="P466" s="309"/>
    </row>
    <row r="467" spans="2:16" s="196" customFormat="1" ht="19" outlineLevel="1" x14ac:dyDescent="0.65">
      <c r="B467" s="303" t="str">
        <f t="shared" si="117"/>
        <v>SPARE431</v>
      </c>
      <c r="C467" s="196">
        <f>INDEX(INPUTS!$P$37:$P$52,MATCH(INVOICES!$B$464,INPUTS!$C$37:$C$52,0))</f>
        <v>0</v>
      </c>
      <c r="H467" s="304"/>
      <c r="I467" s="305">
        <f t="shared" si="118"/>
        <v>31</v>
      </c>
      <c r="J467" s="306"/>
      <c r="K467" s="307"/>
      <c r="L467" s="308">
        <f t="shared" si="119"/>
        <v>0</v>
      </c>
      <c r="M467" s="308">
        <f t="shared" si="120"/>
        <v>0</v>
      </c>
      <c r="N467" s="309"/>
      <c r="O467" s="310"/>
      <c r="P467" s="309"/>
    </row>
    <row r="468" spans="2:16" s="196" customFormat="1" ht="19" outlineLevel="1" x14ac:dyDescent="0.65">
      <c r="B468" s="303" t="str">
        <f t="shared" si="117"/>
        <v>SPARE431</v>
      </c>
      <c r="C468" s="196">
        <f>INDEX(INPUTS!$P$37:$P$52,MATCH(INVOICES!$B$464,INPUTS!$C$37:$C$52,0))</f>
        <v>0</v>
      </c>
      <c r="H468" s="304"/>
      <c r="I468" s="305">
        <f t="shared" si="118"/>
        <v>31</v>
      </c>
      <c r="J468" s="306"/>
      <c r="K468" s="307"/>
      <c r="L468" s="308">
        <f t="shared" si="119"/>
        <v>0</v>
      </c>
      <c r="M468" s="308">
        <f t="shared" si="120"/>
        <v>0</v>
      </c>
      <c r="N468" s="309"/>
      <c r="O468" s="310"/>
      <c r="P468" s="309"/>
    </row>
    <row r="469" spans="2:16" s="196" customFormat="1" ht="19" outlineLevel="1" x14ac:dyDescent="0.65">
      <c r="B469" s="303" t="str">
        <f t="shared" si="117"/>
        <v>SPARE431</v>
      </c>
      <c r="C469" s="196">
        <f>INDEX(INPUTS!$P$37:$P$52,MATCH(INVOICES!$B$464,INPUTS!$C$37:$C$52,0))</f>
        <v>0</v>
      </c>
      <c r="H469" s="304"/>
      <c r="I469" s="305">
        <f t="shared" si="118"/>
        <v>31</v>
      </c>
      <c r="J469" s="306"/>
      <c r="K469" s="307"/>
      <c r="L469" s="308">
        <f t="shared" si="119"/>
        <v>0</v>
      </c>
      <c r="M469" s="308">
        <f t="shared" si="120"/>
        <v>0</v>
      </c>
      <c r="N469" s="309"/>
      <c r="O469" s="310"/>
      <c r="P469" s="309"/>
    </row>
    <row r="470" spans="2:16" s="196" customFormat="1" ht="19" outlineLevel="1" x14ac:dyDescent="0.65">
      <c r="B470" s="303" t="str">
        <f t="shared" si="117"/>
        <v>SPARE431</v>
      </c>
      <c r="C470" s="196">
        <f>INDEX(INPUTS!$P$37:$P$52,MATCH(INVOICES!$B$464,INPUTS!$C$37:$C$52,0))</f>
        <v>0</v>
      </c>
      <c r="H470" s="304"/>
      <c r="I470" s="305">
        <f t="shared" si="118"/>
        <v>31</v>
      </c>
      <c r="J470" s="306"/>
      <c r="K470" s="307"/>
      <c r="L470" s="308">
        <f t="shared" si="119"/>
        <v>0</v>
      </c>
      <c r="M470" s="308">
        <f t="shared" si="120"/>
        <v>0</v>
      </c>
      <c r="N470" s="309"/>
      <c r="O470" s="310"/>
      <c r="P470" s="309"/>
    </row>
    <row r="471" spans="2:16" s="196" customFormat="1" ht="19" outlineLevel="1" x14ac:dyDescent="0.65">
      <c r="B471" s="303" t="str">
        <f t="shared" si="117"/>
        <v>SPARE431</v>
      </c>
      <c r="C471" s="196">
        <f>INDEX(INPUTS!$P$37:$P$52,MATCH(INVOICES!$B$464,INPUTS!$C$37:$C$52,0))</f>
        <v>0</v>
      </c>
      <c r="H471" s="304"/>
      <c r="I471" s="305">
        <f t="shared" si="118"/>
        <v>31</v>
      </c>
      <c r="J471" s="306"/>
      <c r="K471" s="307"/>
      <c r="L471" s="308">
        <f t="shared" si="119"/>
        <v>0</v>
      </c>
      <c r="M471" s="308">
        <f t="shared" si="120"/>
        <v>0</v>
      </c>
      <c r="N471" s="309"/>
      <c r="O471" s="310"/>
      <c r="P471" s="309"/>
    </row>
    <row r="472" spans="2:16" s="196" customFormat="1" ht="19" outlineLevel="1" x14ac:dyDescent="0.65">
      <c r="B472" s="303" t="str">
        <f t="shared" si="117"/>
        <v>SPARE431</v>
      </c>
      <c r="C472" s="196">
        <f>INDEX(INPUTS!$P$37:$P$52,MATCH(INVOICES!$B$464,INPUTS!$C$37:$C$52,0))</f>
        <v>0</v>
      </c>
      <c r="H472" s="304"/>
      <c r="I472" s="305">
        <f t="shared" si="118"/>
        <v>31</v>
      </c>
      <c r="J472" s="306"/>
      <c r="K472" s="307"/>
      <c r="L472" s="308">
        <f t="shared" si="119"/>
        <v>0</v>
      </c>
      <c r="M472" s="308">
        <f t="shared" si="120"/>
        <v>0</v>
      </c>
      <c r="N472" s="309"/>
      <c r="O472" s="310"/>
      <c r="P472" s="309"/>
    </row>
    <row r="473" spans="2:16" s="196" customFormat="1" ht="19" outlineLevel="1" x14ac:dyDescent="0.65">
      <c r="B473" s="303" t="str">
        <f t="shared" si="117"/>
        <v>SPARE431</v>
      </c>
      <c r="C473" s="196">
        <f>INDEX(INPUTS!$P$37:$P$52,MATCH(INVOICES!$B$464,INPUTS!$C$37:$C$52,0))</f>
        <v>0</v>
      </c>
      <c r="H473" s="304"/>
      <c r="I473" s="305">
        <f t="shared" si="118"/>
        <v>31</v>
      </c>
      <c r="J473" s="306"/>
      <c r="K473" s="307"/>
      <c r="L473" s="308">
        <f t="shared" si="119"/>
        <v>0</v>
      </c>
      <c r="M473" s="308">
        <f t="shared" si="120"/>
        <v>0</v>
      </c>
      <c r="N473" s="309"/>
      <c r="O473" s="310"/>
      <c r="P473" s="309"/>
    </row>
    <row r="474" spans="2:16" s="196" customFormat="1" ht="19" outlineLevel="1" x14ac:dyDescent="0.65">
      <c r="B474" s="303" t="str">
        <f t="shared" si="117"/>
        <v>SPARE431</v>
      </c>
      <c r="C474" s="196">
        <f>INDEX(INPUTS!$P$37:$P$52,MATCH(INVOICES!$B$464,INPUTS!$C$37:$C$52,0))</f>
        <v>0</v>
      </c>
      <c r="H474" s="304"/>
      <c r="I474" s="305">
        <f t="shared" si="118"/>
        <v>31</v>
      </c>
      <c r="J474" s="306"/>
      <c r="K474" s="307"/>
      <c r="L474" s="308">
        <f t="shared" si="119"/>
        <v>0</v>
      </c>
      <c r="M474" s="308">
        <f t="shared" si="120"/>
        <v>0</v>
      </c>
      <c r="N474" s="309"/>
      <c r="O474" s="310"/>
      <c r="P474" s="309"/>
    </row>
    <row r="475" spans="2:16" s="196" customFormat="1" ht="19" outlineLevel="1" x14ac:dyDescent="0.65">
      <c r="B475" s="303" t="str">
        <f t="shared" si="117"/>
        <v>SPARE431</v>
      </c>
      <c r="C475" s="196">
        <f>INDEX(INPUTS!$P$37:$P$52,MATCH(INVOICES!$B$464,INPUTS!$C$37:$C$52,0))</f>
        <v>0</v>
      </c>
      <c r="H475" s="304"/>
      <c r="I475" s="305">
        <f t="shared" si="118"/>
        <v>31</v>
      </c>
      <c r="J475" s="306"/>
      <c r="K475" s="307"/>
      <c r="L475" s="308">
        <f t="shared" si="119"/>
        <v>0</v>
      </c>
      <c r="M475" s="308">
        <f t="shared" si="120"/>
        <v>0</v>
      </c>
      <c r="N475" s="309"/>
      <c r="O475" s="310"/>
      <c r="P475" s="309"/>
    </row>
    <row r="476" spans="2:16" s="196" customFormat="1" ht="19" outlineLevel="1" x14ac:dyDescent="0.65">
      <c r="B476" s="303" t="str">
        <f t="shared" si="117"/>
        <v>SPARE431</v>
      </c>
      <c r="C476" s="196">
        <f>INDEX(INPUTS!$P$37:$P$52,MATCH(INVOICES!$B$464,INPUTS!$C$37:$C$52,0))</f>
        <v>0</v>
      </c>
      <c r="H476" s="304"/>
      <c r="I476" s="305">
        <f t="shared" si="118"/>
        <v>31</v>
      </c>
      <c r="J476" s="306"/>
      <c r="K476" s="307"/>
      <c r="L476" s="308">
        <f t="shared" si="119"/>
        <v>0</v>
      </c>
      <c r="M476" s="308">
        <f t="shared" si="120"/>
        <v>0</v>
      </c>
      <c r="N476" s="309"/>
      <c r="O476" s="310"/>
      <c r="P476" s="309"/>
    </row>
    <row r="477" spans="2:16" s="196" customFormat="1" ht="19" outlineLevel="1" x14ac:dyDescent="0.65">
      <c r="B477" s="303" t="str">
        <f t="shared" si="117"/>
        <v>SPARE431</v>
      </c>
      <c r="C477" s="196">
        <f>INDEX(INPUTS!$P$37:$P$52,MATCH(INVOICES!$B$464,INPUTS!$C$37:$C$52,0))</f>
        <v>0</v>
      </c>
      <c r="H477" s="304"/>
      <c r="I477" s="305">
        <f t="shared" si="118"/>
        <v>31</v>
      </c>
      <c r="J477" s="306"/>
      <c r="K477" s="307"/>
      <c r="L477" s="308">
        <f t="shared" si="119"/>
        <v>0</v>
      </c>
      <c r="M477" s="308">
        <f t="shared" si="120"/>
        <v>0</v>
      </c>
      <c r="N477" s="309"/>
      <c r="O477" s="310"/>
      <c r="P477" s="309"/>
    </row>
    <row r="478" spans="2:16" s="196" customFormat="1" ht="19" outlineLevel="1" x14ac:dyDescent="0.65">
      <c r="B478" s="303" t="str">
        <f t="shared" si="117"/>
        <v>SPARE431</v>
      </c>
      <c r="C478" s="196">
        <f>INDEX(INPUTS!$P$37:$P$52,MATCH(INVOICES!$B$464,INPUTS!$C$37:$C$52,0))</f>
        <v>0</v>
      </c>
      <c r="H478" s="304"/>
      <c r="I478" s="305">
        <f t="shared" si="118"/>
        <v>31</v>
      </c>
      <c r="J478" s="306"/>
      <c r="K478" s="307"/>
      <c r="L478" s="308">
        <f t="shared" si="119"/>
        <v>0</v>
      </c>
      <c r="M478" s="308">
        <f t="shared" si="120"/>
        <v>0</v>
      </c>
      <c r="N478" s="309"/>
      <c r="O478" s="310"/>
      <c r="P478" s="309"/>
    </row>
    <row r="479" spans="2:16" s="196" customFormat="1" ht="19" outlineLevel="1" x14ac:dyDescent="0.65">
      <c r="B479" s="303" t="str">
        <f t="shared" si="117"/>
        <v>SPARE431</v>
      </c>
      <c r="C479" s="196">
        <f>INDEX(INPUTS!$P$37:$P$52,MATCH(INVOICES!$B$464,INPUTS!$C$37:$C$52,0))</f>
        <v>0</v>
      </c>
      <c r="H479" s="304"/>
      <c r="I479" s="305">
        <f t="shared" si="118"/>
        <v>31</v>
      </c>
      <c r="J479" s="306"/>
      <c r="K479" s="307"/>
      <c r="L479" s="308">
        <f t="shared" si="119"/>
        <v>0</v>
      </c>
      <c r="M479" s="308">
        <f t="shared" si="120"/>
        <v>0</v>
      </c>
      <c r="N479" s="309"/>
      <c r="O479" s="310"/>
      <c r="P479" s="309"/>
    </row>
    <row r="480" spans="2:16" s="196" customFormat="1" ht="19" outlineLevel="1" collapsed="1" x14ac:dyDescent="0.65">
      <c r="B480" s="303" t="str">
        <f t="shared" si="117"/>
        <v>SPARE431</v>
      </c>
      <c r="C480" s="196">
        <f>INDEX(INPUTS!$P$37:$P$52,MATCH(INVOICES!$B$464,INPUTS!$C$37:$C$52,0))</f>
        <v>0</v>
      </c>
      <c r="H480" s="304"/>
      <c r="I480" s="305">
        <f t="shared" si="118"/>
        <v>31</v>
      </c>
      <c r="J480" s="306"/>
      <c r="K480" s="307"/>
      <c r="L480" s="308">
        <f t="shared" si="119"/>
        <v>0</v>
      </c>
      <c r="M480" s="308">
        <f t="shared" si="120"/>
        <v>0</v>
      </c>
      <c r="N480" s="309"/>
      <c r="O480" s="310"/>
      <c r="P480" s="309"/>
    </row>
    <row r="481" spans="2:16" ht="20.5" thickBot="1" x14ac:dyDescent="0.7">
      <c r="B481" s="311" t="s">
        <v>151</v>
      </c>
      <c r="C481" s="312"/>
      <c r="D481" s="313"/>
      <c r="E481" s="313"/>
      <c r="F481" s="313"/>
      <c r="G481" s="313"/>
      <c r="H481" s="314"/>
      <c r="I481" s="314"/>
      <c r="J481" s="315"/>
      <c r="K481" s="316">
        <f>SUM(K465:K478)</f>
        <v>0</v>
      </c>
      <c r="L481" s="316">
        <f>SUM(L465:L478)</f>
        <v>0</v>
      </c>
      <c r="M481" s="316">
        <f>SUM(M465:M478)</f>
        <v>0</v>
      </c>
      <c r="N481" s="317"/>
      <c r="O481" s="314"/>
      <c r="P481" s="317"/>
    </row>
    <row r="482" spans="2:16" s="196" customFormat="1" ht="20.5" thickTop="1" x14ac:dyDescent="0.65">
      <c r="B482" s="194"/>
      <c r="C482" s="194"/>
      <c r="D482" s="194"/>
      <c r="E482" s="194"/>
    </row>
    <row r="483" spans="2:16" ht="20.5" thickBot="1" x14ac:dyDescent="0.7">
      <c r="B483" s="321" t="s">
        <v>153</v>
      </c>
      <c r="C483" s="322"/>
      <c r="D483" s="323"/>
      <c r="E483" s="323"/>
      <c r="F483" s="323"/>
      <c r="G483" s="323"/>
      <c r="H483" s="314"/>
      <c r="I483" s="324"/>
      <c r="J483" s="325"/>
      <c r="K483" s="326">
        <f>SUM(K481,K462,K443,K424,K405,K386,K367,K348,K329,K310,K291,K272,K253,K234,K215,K196,K177,K158,K139,K120,K101,K82,K63,K44,K25)</f>
        <v>0</v>
      </c>
      <c r="L483" s="326">
        <f>SUM(L481,L462,L443,L424,L405,L386,L367,L348,L329,L310,L291,L272,L253,L234,L215,L196,L177,L158,L139,L120,L101,L82,L63,L44,L25)</f>
        <v>0</v>
      </c>
      <c r="M483" s="326">
        <f>SUM(M481,M462,M443,M424,M405,M386,M367,M348,M329,M310,M291,M272,M253,M234,M215,M196,M177,M158,M139,M120,M101,M82,M63,M44,M25)</f>
        <v>0</v>
      </c>
      <c r="N483" s="327"/>
      <c r="O483" s="314"/>
      <c r="P483" s="327"/>
    </row>
    <row r="484" spans="2:16" ht="20.5" thickTop="1" x14ac:dyDescent="0.65"/>
    <row r="487" spans="2:16" x14ac:dyDescent="0.65">
      <c r="K487" s="328"/>
    </row>
  </sheetData>
  <sheetProtection selectLockedCells="1"/>
  <conditionalFormatting sqref="H1:H6">
    <cfRule type="containsText" dxfId="115" priority="586" operator="containsText" text="YES">
      <formula>NOT(ISERROR(SEARCH("YES",H1)))</formula>
    </cfRule>
    <cfRule type="containsText" dxfId="114" priority="585" operator="containsText" text="No Accrue">
      <formula>NOT(ISERROR(SEARCH("No Accrue",H1)))</formula>
    </cfRule>
  </conditionalFormatting>
  <conditionalFormatting sqref="H7">
    <cfRule type="containsText" dxfId="113" priority="606" operator="containsText" text="YES">
      <formula>NOT(ISERROR(SEARCH("YES",H7)))</formula>
    </cfRule>
    <cfRule type="containsText" dxfId="112" priority="605" operator="containsText" text="No Accrue">
      <formula>NOT(ISERROR(SEARCH("No Accrue",H7)))</formula>
    </cfRule>
  </conditionalFormatting>
  <conditionalFormatting sqref="H9:H24">
    <cfRule type="containsText" dxfId="111" priority="23" operator="containsText" text="No Accrue">
      <formula>NOT(ISERROR(SEARCH("No Accrue",H9)))</formula>
    </cfRule>
    <cfRule type="containsText" dxfId="110" priority="24" operator="containsText" text="YES">
      <formula>NOT(ISERROR(SEARCH("YES",H9)))</formula>
    </cfRule>
  </conditionalFormatting>
  <conditionalFormatting sqref="H28:H43">
    <cfRule type="containsText" dxfId="109" priority="19" operator="containsText" text="No Accrue">
      <formula>NOT(ISERROR(SEARCH("No Accrue",H28)))</formula>
    </cfRule>
    <cfRule type="containsText" dxfId="108" priority="20" operator="containsText" text="YES">
      <formula>NOT(ISERROR(SEARCH("YES",H28)))</formula>
    </cfRule>
  </conditionalFormatting>
  <conditionalFormatting sqref="H47:H62">
    <cfRule type="containsText" dxfId="107" priority="62" operator="containsText" text="YES">
      <formula>NOT(ISERROR(SEARCH("YES",H47)))</formula>
    </cfRule>
    <cfRule type="containsText" dxfId="106" priority="61" operator="containsText" text="No Accrue">
      <formula>NOT(ISERROR(SEARCH("No Accrue",H47)))</formula>
    </cfRule>
  </conditionalFormatting>
  <conditionalFormatting sqref="H66:H81">
    <cfRule type="containsText" dxfId="105" priority="57" operator="containsText" text="No Accrue">
      <formula>NOT(ISERROR(SEARCH("No Accrue",H66)))</formula>
    </cfRule>
    <cfRule type="containsText" dxfId="104" priority="58" operator="containsText" text="YES">
      <formula>NOT(ISERROR(SEARCH("YES",H66)))</formula>
    </cfRule>
  </conditionalFormatting>
  <conditionalFormatting sqref="H85:H100">
    <cfRule type="containsText" dxfId="103" priority="535" operator="containsText" text="No Accrue">
      <formula>NOT(ISERROR(SEARCH("No Accrue",H85)))</formula>
    </cfRule>
    <cfRule type="containsText" dxfId="102" priority="536" operator="containsText" text="YES">
      <formula>NOT(ISERROR(SEARCH("YES",H85)))</formula>
    </cfRule>
  </conditionalFormatting>
  <conditionalFormatting sqref="H104:H119">
    <cfRule type="containsText" dxfId="101" priority="53" operator="containsText" text="No Accrue">
      <formula>NOT(ISERROR(SEARCH("No Accrue",H104)))</formula>
    </cfRule>
    <cfRule type="containsText" dxfId="100" priority="54" operator="containsText" text="YES">
      <formula>NOT(ISERROR(SEARCH("YES",H104)))</formula>
    </cfRule>
  </conditionalFormatting>
  <conditionalFormatting sqref="H123:H138">
    <cfRule type="containsText" dxfId="99" priority="511" operator="containsText" text="No Accrue">
      <formula>NOT(ISERROR(SEARCH("No Accrue",H123)))</formula>
    </cfRule>
    <cfRule type="containsText" dxfId="98" priority="512" operator="containsText" text="YES">
      <formula>NOT(ISERROR(SEARCH("YES",H123)))</formula>
    </cfRule>
  </conditionalFormatting>
  <conditionalFormatting sqref="H142:H157">
    <cfRule type="containsText" dxfId="97" priority="500" operator="containsText" text="YES">
      <formula>NOT(ISERROR(SEARCH("YES",H142)))</formula>
    </cfRule>
    <cfRule type="containsText" dxfId="96" priority="499" operator="containsText" text="No Accrue">
      <formula>NOT(ISERROR(SEARCH("No Accrue",H142)))</formula>
    </cfRule>
  </conditionalFormatting>
  <conditionalFormatting sqref="H161:H176">
    <cfRule type="containsText" dxfId="95" priority="487" operator="containsText" text="No Accrue">
      <formula>NOT(ISERROR(SEARCH("No Accrue",H161)))</formula>
    </cfRule>
    <cfRule type="containsText" dxfId="94" priority="488" operator="containsText" text="YES">
      <formula>NOT(ISERROR(SEARCH("YES",H161)))</formula>
    </cfRule>
  </conditionalFormatting>
  <conditionalFormatting sqref="H180:H195">
    <cfRule type="containsText" dxfId="93" priority="476" operator="containsText" text="YES">
      <formula>NOT(ISERROR(SEARCH("YES",H180)))</formula>
    </cfRule>
    <cfRule type="containsText" dxfId="92" priority="475" operator="containsText" text="No Accrue">
      <formula>NOT(ISERROR(SEARCH("No Accrue",H180)))</formula>
    </cfRule>
  </conditionalFormatting>
  <conditionalFormatting sqref="H199:H214">
    <cfRule type="containsText" dxfId="91" priority="464" operator="containsText" text="YES">
      <formula>NOT(ISERROR(SEARCH("YES",H199)))</formula>
    </cfRule>
    <cfRule type="containsText" dxfId="90" priority="463" operator="containsText" text="No Accrue">
      <formula>NOT(ISERROR(SEARCH("No Accrue",H199)))</formula>
    </cfRule>
  </conditionalFormatting>
  <conditionalFormatting sqref="H218:H233">
    <cfRule type="containsText" dxfId="89" priority="52" operator="containsText" text="YES">
      <formula>NOT(ISERROR(SEARCH("YES",H218)))</formula>
    </cfRule>
    <cfRule type="containsText" dxfId="88" priority="51" operator="containsText" text="No Accrue">
      <formula>NOT(ISERROR(SEARCH("No Accrue",H218)))</formula>
    </cfRule>
  </conditionalFormatting>
  <conditionalFormatting sqref="H237:H252">
    <cfRule type="containsText" dxfId="87" priority="49" operator="containsText" text="No Accrue">
      <formula>NOT(ISERROR(SEARCH("No Accrue",H237)))</formula>
    </cfRule>
    <cfRule type="containsText" dxfId="86" priority="50" operator="containsText" text="YES">
      <formula>NOT(ISERROR(SEARCH("YES",H237)))</formula>
    </cfRule>
  </conditionalFormatting>
  <conditionalFormatting sqref="H256:H271">
    <cfRule type="containsText" dxfId="85" priority="47" operator="containsText" text="No Accrue">
      <formula>NOT(ISERROR(SEARCH("No Accrue",H256)))</formula>
    </cfRule>
    <cfRule type="containsText" dxfId="84" priority="48" operator="containsText" text="YES">
      <formula>NOT(ISERROR(SEARCH("YES",H256)))</formula>
    </cfRule>
  </conditionalFormatting>
  <conditionalFormatting sqref="H275:H290">
    <cfRule type="containsText" dxfId="83" priority="14" operator="containsText" text="YES">
      <formula>NOT(ISERROR(SEARCH("YES",H275)))</formula>
    </cfRule>
    <cfRule type="containsText" dxfId="82" priority="13" operator="containsText" text="No Accrue">
      <formula>NOT(ISERROR(SEARCH("No Accrue",H275)))</formula>
    </cfRule>
  </conditionalFormatting>
  <conditionalFormatting sqref="H294:H309">
    <cfRule type="containsText" dxfId="81" priority="42" operator="containsText" text="YES">
      <formula>NOT(ISERROR(SEARCH("YES",H294)))</formula>
    </cfRule>
    <cfRule type="containsText" dxfId="80" priority="41" operator="containsText" text="No Accrue">
      <formula>NOT(ISERROR(SEARCH("No Accrue",H294)))</formula>
    </cfRule>
  </conditionalFormatting>
  <conditionalFormatting sqref="H313:H328">
    <cfRule type="containsText" dxfId="79" priority="2" operator="containsText" text="YES">
      <formula>NOT(ISERROR(SEARCH("YES",H313)))</formula>
    </cfRule>
    <cfRule type="containsText" dxfId="78" priority="1" operator="containsText" text="No Accrue">
      <formula>NOT(ISERROR(SEARCH("No Accrue",H313)))</formula>
    </cfRule>
  </conditionalFormatting>
  <conditionalFormatting sqref="H332:H347">
    <cfRule type="containsText" dxfId="77" priority="176" operator="containsText" text="YES">
      <formula>NOT(ISERROR(SEARCH("YES",H332)))</formula>
    </cfRule>
    <cfRule type="containsText" dxfId="76" priority="175" operator="containsText" text="No Accrue">
      <formula>NOT(ISERROR(SEARCH("No Accrue",H332)))</formula>
    </cfRule>
  </conditionalFormatting>
  <conditionalFormatting sqref="H351:H366">
    <cfRule type="containsText" dxfId="75" priority="162" operator="containsText" text="YES">
      <formula>NOT(ISERROR(SEARCH("YES",H351)))</formula>
    </cfRule>
    <cfRule type="containsText" dxfId="74" priority="161" operator="containsText" text="No Accrue">
      <formula>NOT(ISERROR(SEARCH("No Accrue",H351)))</formula>
    </cfRule>
  </conditionalFormatting>
  <conditionalFormatting sqref="H370:H385">
    <cfRule type="containsText" dxfId="73" priority="148" operator="containsText" text="YES">
      <formula>NOT(ISERROR(SEARCH("YES",H370)))</formula>
    </cfRule>
    <cfRule type="containsText" dxfId="72" priority="147" operator="containsText" text="No Accrue">
      <formula>NOT(ISERROR(SEARCH("No Accrue",H370)))</formula>
    </cfRule>
  </conditionalFormatting>
  <conditionalFormatting sqref="H389:H404">
    <cfRule type="containsText" dxfId="71" priority="134" operator="containsText" text="YES">
      <formula>NOT(ISERROR(SEARCH("YES",H389)))</formula>
    </cfRule>
    <cfRule type="containsText" dxfId="70" priority="133" operator="containsText" text="No Accrue">
      <formula>NOT(ISERROR(SEARCH("No Accrue",H389)))</formula>
    </cfRule>
  </conditionalFormatting>
  <conditionalFormatting sqref="H408:H423">
    <cfRule type="containsText" dxfId="69" priority="119" operator="containsText" text="No Accrue">
      <formula>NOT(ISERROR(SEARCH("No Accrue",H408)))</formula>
    </cfRule>
    <cfRule type="containsText" dxfId="68" priority="120" operator="containsText" text="YES">
      <formula>NOT(ISERROR(SEARCH("YES",H408)))</formula>
    </cfRule>
  </conditionalFormatting>
  <conditionalFormatting sqref="H427:H442">
    <cfRule type="containsText" dxfId="67" priority="105" operator="containsText" text="No Accrue">
      <formula>NOT(ISERROR(SEARCH("No Accrue",H427)))</formula>
    </cfRule>
    <cfRule type="containsText" dxfId="66" priority="106" operator="containsText" text="YES">
      <formula>NOT(ISERROR(SEARCH("YES",H427)))</formula>
    </cfRule>
  </conditionalFormatting>
  <conditionalFormatting sqref="H446:H461">
    <cfRule type="containsText" dxfId="65" priority="91" operator="containsText" text="No Accrue">
      <formula>NOT(ISERROR(SEARCH("No Accrue",H446)))</formula>
    </cfRule>
    <cfRule type="containsText" dxfId="64" priority="92" operator="containsText" text="YES">
      <formula>NOT(ISERROR(SEARCH("YES",H446)))</formula>
    </cfRule>
  </conditionalFormatting>
  <conditionalFormatting sqref="H465:H480">
    <cfRule type="containsText" dxfId="63" priority="77" operator="containsText" text="No Accrue">
      <formula>NOT(ISERROR(SEARCH("No Accrue",H465)))</formula>
    </cfRule>
    <cfRule type="containsText" dxfId="62" priority="78" operator="containsText" text="YES">
      <formula>NOT(ISERROR(SEARCH("YES",H465)))</formula>
    </cfRule>
  </conditionalFormatting>
  <conditionalFormatting sqref="H484:H1048576">
    <cfRule type="containsText" dxfId="61" priority="800" operator="containsText" text="YES">
      <formula>NOT(ISERROR(SEARCH("YES",H484)))</formula>
    </cfRule>
    <cfRule type="containsText" dxfId="60" priority="799" operator="containsText" text="No Accrue">
      <formula>NOT(ISERROR(SEARCH("No Accrue",H484)))</formula>
    </cfRule>
  </conditionalFormatting>
  <conditionalFormatting sqref="M444:O444 P481">
    <cfRule type="containsText" dxfId="59" priority="311" operator="containsText" text="Accrual">
      <formula>NOT(ISERROR(SEARCH("Accrual",M444)))</formula>
    </cfRule>
    <cfRule type="containsText" dxfId="58" priority="312" operator="containsText" text="Actual">
      <formula>NOT(ISERROR(SEARCH("Actual",M444)))</formula>
    </cfRule>
  </conditionalFormatting>
  <conditionalFormatting sqref="O1:O4 O6 O15:P24 P25:P27 P29 O30:P43 P44 P46 P63 P65 P82 P84 O85:P100 P101 P103 O104:P119 P120 P122 O123:P138 P139 P141 O142:P157 P158 P160 O161:P176 P177 P179 O180:P196 P198 O199:P214 P215 P234 P253 P272 P291 P310 M330:O330 P348 O484:O1048576">
    <cfRule type="containsText" dxfId="57" priority="625" operator="containsText" text="Accrual">
      <formula>NOT(ISERROR(SEARCH("Accrual",M1)))</formula>
    </cfRule>
    <cfRule type="containsText" dxfId="56" priority="626" operator="containsText" text="Actual">
      <formula>NOT(ISERROR(SEARCH("Actual",M1)))</formula>
    </cfRule>
  </conditionalFormatting>
  <conditionalFormatting sqref="O7">
    <cfRule type="containsText" dxfId="55" priority="603" operator="containsText" text="Accrual">
      <formula>NOT(ISERROR(SEARCH("Accrual",O7)))</formula>
    </cfRule>
    <cfRule type="containsText" dxfId="54" priority="604" operator="containsText" text="Actual">
      <formula>NOT(ISERROR(SEARCH("Actual",O7)))</formula>
    </cfRule>
  </conditionalFormatting>
  <conditionalFormatting sqref="O9:O14">
    <cfRule type="containsText" dxfId="53" priority="29" operator="containsText" text="Accrual">
      <formula>NOT(ISERROR(SEARCH("Accrual",O9)))</formula>
    </cfRule>
    <cfRule type="containsText" dxfId="52" priority="30" operator="containsText" text="Actual">
      <formula>NOT(ISERROR(SEARCH("Actual",O9)))</formula>
    </cfRule>
  </conditionalFormatting>
  <conditionalFormatting sqref="O29">
    <cfRule type="containsText" dxfId="51" priority="18" operator="containsText" text="Actual">
      <formula>NOT(ISERROR(SEARCH("Actual",O29)))</formula>
    </cfRule>
    <cfRule type="containsText" dxfId="50" priority="17" operator="containsText" text="Accrual">
      <formula>NOT(ISERROR(SEARCH("Accrual",O29)))</formula>
    </cfRule>
  </conditionalFormatting>
  <conditionalFormatting sqref="O275:O277">
    <cfRule type="containsText" dxfId="49" priority="8" operator="containsText" text="Actual">
      <formula>NOT(ISERROR(SEARCH("Actual",O275)))</formula>
    </cfRule>
    <cfRule type="containsText" dxfId="48" priority="7" operator="containsText" text="Accrual">
      <formula>NOT(ISERROR(SEARCH("Accrual",O275)))</formula>
    </cfRule>
  </conditionalFormatting>
  <conditionalFormatting sqref="O294">
    <cfRule type="containsText" dxfId="47" priority="39" operator="containsText" text="Accrual">
      <formula>NOT(ISERROR(SEARCH("Accrual",O294)))</formula>
    </cfRule>
    <cfRule type="containsText" dxfId="46" priority="40" operator="containsText" text="Actual">
      <formula>NOT(ISERROR(SEARCH("Actual",O294)))</formula>
    </cfRule>
  </conditionalFormatting>
  <conditionalFormatting sqref="O5:P5">
    <cfRule type="containsText" dxfId="45" priority="584" operator="containsText" text="Actual">
      <formula>NOT(ISERROR(SEARCH("Actual",O5)))</formula>
    </cfRule>
    <cfRule type="containsText" dxfId="44" priority="583" operator="containsText" text="Accrual">
      <formula>NOT(ISERROR(SEARCH("Accrual",O5)))</formula>
    </cfRule>
  </conditionalFormatting>
  <conditionalFormatting sqref="O28:P28">
    <cfRule type="containsText" dxfId="43" priority="63" operator="containsText" text="Accrual">
      <formula>NOT(ISERROR(SEARCH("Accrual",O28)))</formula>
    </cfRule>
    <cfRule type="containsText" dxfId="42" priority="64" operator="containsText" text="Actual">
      <formula>NOT(ISERROR(SEARCH("Actual",O28)))</formula>
    </cfRule>
  </conditionalFormatting>
  <conditionalFormatting sqref="O47:P62">
    <cfRule type="containsText" dxfId="41" priority="59" operator="containsText" text="Accrual">
      <formula>NOT(ISERROR(SEARCH("Accrual",O47)))</formula>
    </cfRule>
    <cfRule type="containsText" dxfId="40" priority="60" operator="containsText" text="Actual">
      <formula>NOT(ISERROR(SEARCH("Actual",O47)))</formula>
    </cfRule>
  </conditionalFormatting>
  <conditionalFormatting sqref="O66:P81">
    <cfRule type="containsText" dxfId="39" priority="55" operator="containsText" text="Accrual">
      <formula>NOT(ISERROR(SEARCH("Accrual",O66)))</formula>
    </cfRule>
    <cfRule type="containsText" dxfId="38" priority="56" operator="containsText" text="Actual">
      <formula>NOT(ISERROR(SEARCH("Actual",O66)))</formula>
    </cfRule>
  </conditionalFormatting>
  <conditionalFormatting sqref="O313:P328">
    <cfRule type="containsText" dxfId="37" priority="6" operator="containsText" text="Actual">
      <formula>NOT(ISERROR(SEARCH("Actual",O313)))</formula>
    </cfRule>
    <cfRule type="containsText" dxfId="36" priority="5" operator="containsText" text="Accrual">
      <formula>NOT(ISERROR(SEARCH("Accrual",O313)))</formula>
    </cfRule>
  </conditionalFormatting>
  <conditionalFormatting sqref="P8:P14">
    <cfRule type="containsText" dxfId="35" priority="74" operator="containsText" text="Actual">
      <formula>NOT(ISERROR(SEARCH("Actual",P8)))</formula>
    </cfRule>
    <cfRule type="containsText" dxfId="34" priority="73" operator="containsText" text="Accrual">
      <formula>NOT(ISERROR(SEARCH("Accrual",P8)))</formula>
    </cfRule>
  </conditionalFormatting>
  <conditionalFormatting sqref="P217 O218:P233">
    <cfRule type="containsText" dxfId="33" priority="271" operator="containsText" text="Accrual">
      <formula>NOT(ISERROR(SEARCH("Accrual",O217)))</formula>
    </cfRule>
    <cfRule type="containsText" dxfId="32" priority="272" operator="containsText" text="Actual">
      <formula>NOT(ISERROR(SEARCH("Actual",O217)))</formula>
    </cfRule>
  </conditionalFormatting>
  <conditionalFormatting sqref="P236 O237:P252">
    <cfRule type="containsText" dxfId="31" priority="257" operator="containsText" text="Accrual">
      <formula>NOT(ISERROR(SEARCH("Accrual",O236)))</formula>
    </cfRule>
    <cfRule type="containsText" dxfId="30" priority="258" operator="containsText" text="Actual">
      <formula>NOT(ISERROR(SEARCH("Actual",O236)))</formula>
    </cfRule>
  </conditionalFormatting>
  <conditionalFormatting sqref="P255 O256:P271">
    <cfRule type="containsText" dxfId="29" priority="243" operator="containsText" text="Accrual">
      <formula>NOT(ISERROR(SEARCH("Accrual",O255)))</formula>
    </cfRule>
    <cfRule type="containsText" dxfId="28" priority="244" operator="containsText" text="Actual">
      <formula>NOT(ISERROR(SEARCH("Actual",O255)))</formula>
    </cfRule>
  </conditionalFormatting>
  <conditionalFormatting sqref="P274:P277 O278:P290">
    <cfRule type="containsText" dxfId="27" priority="229" operator="containsText" text="Accrual">
      <formula>NOT(ISERROR(SEARCH("Accrual",O274)))</formula>
    </cfRule>
    <cfRule type="containsText" dxfId="26" priority="230" operator="containsText" text="Actual">
      <formula>NOT(ISERROR(SEARCH("Actual",O274)))</formula>
    </cfRule>
  </conditionalFormatting>
  <conditionalFormatting sqref="P293:P294 O295:P309">
    <cfRule type="containsText" dxfId="25" priority="215" operator="containsText" text="Accrual">
      <formula>NOT(ISERROR(SEARCH("Accrual",O293)))</formula>
    </cfRule>
    <cfRule type="containsText" dxfId="24" priority="216" operator="containsText" text="Actual">
      <formula>NOT(ISERROR(SEARCH("Actual",O293)))</formula>
    </cfRule>
  </conditionalFormatting>
  <conditionalFormatting sqref="P312">
    <cfRule type="containsText" dxfId="23" priority="201" operator="containsText" text="Accrual">
      <formula>NOT(ISERROR(SEARCH("Accrual",P312)))</formula>
    </cfRule>
    <cfRule type="containsText" dxfId="22" priority="202" operator="containsText" text="Actual">
      <formula>NOT(ISERROR(SEARCH("Actual",P312)))</formula>
    </cfRule>
  </conditionalFormatting>
  <conditionalFormatting sqref="P329:P331 O332:P347">
    <cfRule type="containsText" dxfId="21" priority="187" operator="containsText" text="Accrual">
      <formula>NOT(ISERROR(SEARCH("Accrual",O329)))</formula>
    </cfRule>
    <cfRule type="containsText" dxfId="20" priority="188" operator="containsText" text="Actual">
      <formula>NOT(ISERROR(SEARCH("Actual",O329)))</formula>
    </cfRule>
  </conditionalFormatting>
  <conditionalFormatting sqref="P350 O351:P366">
    <cfRule type="containsText" dxfId="19" priority="174" operator="containsText" text="Actual">
      <formula>NOT(ISERROR(SEARCH("Actual",O350)))</formula>
    </cfRule>
    <cfRule type="containsText" dxfId="18" priority="173" operator="containsText" text="Accrual">
      <formula>NOT(ISERROR(SEARCH("Accrual",O350)))</formula>
    </cfRule>
  </conditionalFormatting>
  <conditionalFormatting sqref="P367 P386 M406:O406 P424">
    <cfRule type="containsText" dxfId="17" priority="364" operator="containsText" text="Actual">
      <formula>NOT(ISERROR(SEARCH("Actual",M367)))</formula>
    </cfRule>
    <cfRule type="containsText" dxfId="16" priority="363" operator="containsText" text="Accrual">
      <formula>NOT(ISERROR(SEARCH("Accrual",M367)))</formula>
    </cfRule>
  </conditionalFormatting>
  <conditionalFormatting sqref="P369 O370:P385">
    <cfRule type="containsText" dxfId="15" priority="160" operator="containsText" text="Actual">
      <formula>NOT(ISERROR(SEARCH("Actual",O369)))</formula>
    </cfRule>
    <cfRule type="containsText" dxfId="14" priority="159" operator="containsText" text="Accrual">
      <formula>NOT(ISERROR(SEARCH("Accrual",O369)))</formula>
    </cfRule>
  </conditionalFormatting>
  <conditionalFormatting sqref="P388 O389:P404">
    <cfRule type="containsText" dxfId="13" priority="145" operator="containsText" text="Accrual">
      <formula>NOT(ISERROR(SEARCH("Accrual",O388)))</formula>
    </cfRule>
    <cfRule type="containsText" dxfId="12" priority="146" operator="containsText" text="Actual">
      <formula>NOT(ISERROR(SEARCH("Actual",O388)))</formula>
    </cfRule>
  </conditionalFormatting>
  <conditionalFormatting sqref="P405:P407 O408:P423">
    <cfRule type="containsText" dxfId="11" priority="132" operator="containsText" text="Actual">
      <formula>NOT(ISERROR(SEARCH("Actual",O405)))</formula>
    </cfRule>
    <cfRule type="containsText" dxfId="10" priority="131" operator="containsText" text="Accrual">
      <formula>NOT(ISERROR(SEARCH("Accrual",O405)))</formula>
    </cfRule>
  </conditionalFormatting>
  <conditionalFormatting sqref="P426 O427:P442">
    <cfRule type="containsText" dxfId="9" priority="118" operator="containsText" text="Actual">
      <formula>NOT(ISERROR(SEARCH("Actual",O426)))</formula>
    </cfRule>
    <cfRule type="containsText" dxfId="8" priority="117" operator="containsText" text="Accrual">
      <formula>NOT(ISERROR(SEARCH("Accrual",O426)))</formula>
    </cfRule>
  </conditionalFormatting>
  <conditionalFormatting sqref="P443:P445 O446:P461">
    <cfRule type="containsText" dxfId="7" priority="103" operator="containsText" text="Accrual">
      <formula>NOT(ISERROR(SEARCH("Accrual",O443)))</formula>
    </cfRule>
    <cfRule type="containsText" dxfId="6" priority="104" operator="containsText" text="Actual">
      <formula>NOT(ISERROR(SEARCH("Actual",O443)))</formula>
    </cfRule>
  </conditionalFormatting>
  <conditionalFormatting sqref="P462">
    <cfRule type="containsText" dxfId="5" priority="285" operator="containsText" text="Accrual">
      <formula>NOT(ISERROR(SEARCH("Accrual",P462)))</formula>
    </cfRule>
    <cfRule type="containsText" dxfId="4" priority="286" operator="containsText" text="Actual">
      <formula>NOT(ISERROR(SEARCH("Actual",P462)))</formula>
    </cfRule>
  </conditionalFormatting>
  <conditionalFormatting sqref="P464 O465:P480">
    <cfRule type="containsText" dxfId="3" priority="89" operator="containsText" text="Accrual">
      <formula>NOT(ISERROR(SEARCH("Accrual",O464)))</formula>
    </cfRule>
    <cfRule type="containsText" dxfId="2" priority="90" operator="containsText" text="Actual">
      <formula>NOT(ISERROR(SEARCH("Actual",O464)))</formula>
    </cfRule>
  </conditionalFormatting>
  <conditionalFormatting sqref="P483">
    <cfRule type="containsText" dxfId="1" priority="619" operator="containsText" text="Accrual">
      <formula>NOT(ISERROR(SEARCH("Accrual",P483)))</formula>
    </cfRule>
    <cfRule type="containsText" dxfId="0" priority="620" operator="containsText" text="Actual">
      <formula>NOT(ISERROR(SEARCH("Actual",P483)))</formula>
    </cfRule>
  </conditionalFormatting>
  <dataValidations count="3">
    <dataValidation type="list" allowBlank="1" showInputMessage="1" showErrorMessage="1" sqref="H277:H290 H294:H309 H9:H11 H47:H62 H85:H100 H66:H81 H123:H138 H142:H157 H161:H176 H180:H195 H199:H214 H427:H442 H104:H119 H218:H233 H237:H252 H256:H271 H28:H43 H370:H385 H389:H404 H332:H347 H351:H366 H408:H423 H446:H461 H465:H480 H313:H328" xr:uid="{00000000-0002-0000-0700-000000000000}">
      <formula1>"Yes, No Accrue, No work"</formula1>
    </dataValidation>
    <dataValidation type="list" allowBlank="1" showInputMessage="1" showErrorMessage="1" sqref="O275:O290 O465:O480 O9:O24 O313:O328 O47:O62 O85:O100 O427:O442 O123:O138 O142:O157 O161:O176 O180:O195 O199:O214 O104:O119 O218:O233 O237:O252 O256:O271 O66:O81 O294:O309 O370:O385 O389:O404 O332:O347 O351:O366 O408:O423 O446:O461 O28:O43" xr:uid="{00000000-0002-0000-0700-000001000000}">
      <formula1>Billing_Status</formula1>
    </dataValidation>
    <dataValidation type="list" allowBlank="1" showInputMessage="1" showErrorMessage="1" sqref="H12:H24 H275:H276" xr:uid="{00000000-0002-0000-0700-000002000000}">
      <formula1>InvoiceStatus</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0bc9e18d-4312-45e6-b82d-a02b142c0076">This work is marked with CC0 1.0 Universal</comments>
    <lcf76f155ced4ddcb4097134ff3c332f xmlns="0bc9e18d-4312-45e6-b82d-a02b142c0076">
      <Terms xmlns="http://schemas.microsoft.com/office/infopath/2007/PartnerControls"/>
    </lcf76f155ced4ddcb4097134ff3c332f>
    <TaxCatchAll xmlns="658a648c-f9ea-4a2f-975b-7ce25bdb4b8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3B45F5546C4134CA14404AADD0E4E4F" ma:contentTypeVersion="13" ma:contentTypeDescription="Create a new document." ma:contentTypeScope="" ma:versionID="f76fe415d34d4bda91b481519906708a">
  <xsd:schema xmlns:xsd="http://www.w3.org/2001/XMLSchema" xmlns:xs="http://www.w3.org/2001/XMLSchema" xmlns:p="http://schemas.microsoft.com/office/2006/metadata/properties" xmlns:ns2="0bc9e18d-4312-45e6-b82d-a02b142c0076" xmlns:ns3="658a648c-f9ea-4a2f-975b-7ce25bdb4b8c" targetNamespace="http://schemas.microsoft.com/office/2006/metadata/properties" ma:root="true" ma:fieldsID="9e2690a87511e4e59b429124f30dcf67" ns2:_="" ns3:_="">
    <xsd:import namespace="0bc9e18d-4312-45e6-b82d-a02b142c0076"/>
    <xsd:import namespace="658a648c-f9ea-4a2f-975b-7ce25bdb4b8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c9e18d-4312-45e6-b82d-a02b142c007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549a72fe-2177-4dbf-90de-d7b6b85371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comments" ma:index="20"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8a648c-f9ea-4a2f-975b-7ce25bdb4b8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619206b-516d-42d8-abf3-050dfb1fe887}" ma:internalName="TaxCatchAll" ma:showField="CatchAllData" ma:web="658a648c-f9ea-4a2f-975b-7ce25bdb4b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265D2A-B0BB-4861-82B0-2AD4D9700715}">
  <ds:schemaRefs>
    <ds:schemaRef ds:uri="http://purl.org/dc/elements/1.1/"/>
    <ds:schemaRef ds:uri="http://schemas.microsoft.com/office/2006/documentManagement/types"/>
    <ds:schemaRef ds:uri="658a648c-f9ea-4a2f-975b-7ce25bdb4b8c"/>
    <ds:schemaRef ds:uri="http://schemas.microsoft.com/office/2006/metadata/properties"/>
    <ds:schemaRef ds:uri="http://purl.org/dc/terms/"/>
    <ds:schemaRef ds:uri="http://schemas.microsoft.com/office/infopath/2007/PartnerControls"/>
    <ds:schemaRef ds:uri="http://www.w3.org/XML/1998/namespace"/>
    <ds:schemaRef ds:uri="http://schemas.openxmlformats.org/package/2006/metadata/core-properties"/>
    <ds:schemaRef ds:uri="0bc9e18d-4312-45e6-b82d-a02b142c0076"/>
    <ds:schemaRef ds:uri="http://purl.org/dc/dcmitype/"/>
  </ds:schemaRefs>
</ds:datastoreItem>
</file>

<file path=customXml/itemProps2.xml><?xml version="1.0" encoding="utf-8"?>
<ds:datastoreItem xmlns:ds="http://schemas.openxmlformats.org/officeDocument/2006/customXml" ds:itemID="{C71A2DEE-21E3-4245-A391-C572829E0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c9e18d-4312-45e6-b82d-a02b142c0076"/>
    <ds:schemaRef ds:uri="658a648c-f9ea-4a2f-975b-7ce25bdb4b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447EC3-01FA-43B9-98D1-9AE6AC181B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Licence</vt:lpstr>
      <vt:lpstr>START HERE</vt:lpstr>
      <vt:lpstr>DASHBOARD</vt:lpstr>
      <vt:lpstr>INPUTS</vt:lpstr>
      <vt:lpstr>HEAD CONTRACT</vt:lpstr>
      <vt:lpstr>CONTRACT VARIATIONS</vt:lpstr>
      <vt:lpstr>FORECAST-UPDATE</vt:lpstr>
      <vt:lpstr>BUDGET</vt:lpstr>
      <vt:lpstr>INVOICES</vt:lpstr>
      <vt:lpstr>RECOVERY</vt:lpstr>
      <vt:lpstr>FORECAST</vt:lpstr>
      <vt:lpstr>ACTUAL</vt:lpstr>
      <vt:lpstr>DATA</vt:lpstr>
      <vt:lpstr>VALIDATION</vt:lpstr>
      <vt:lpstr>Actual_Dates</vt:lpstr>
      <vt:lpstr>Billing_Status</vt:lpstr>
      <vt:lpstr>Contract_date</vt:lpstr>
      <vt:lpstr>Contract_enddate</vt:lpstr>
      <vt:lpstr>Holidays</vt:lpstr>
      <vt:lpstr>InvoiceStatus</vt:lpstr>
      <vt:lpstr>List_Categorisation</vt:lpstr>
      <vt:lpstr>Months</vt:lpstr>
      <vt:lpstr>FORECAST!Planned</vt:lpstr>
      <vt:lpstr>'FORECAST-UPDATE'!Planned</vt:lpstr>
      <vt:lpstr>Planned</vt:lpstr>
      <vt:lpstr>DASHBOARD!Print_Area</vt:lpstr>
      <vt:lpstr>FORECAST!Print_Area</vt:lpstr>
      <vt:lpstr>'FORECAST-UPDATE'!Print_Area</vt:lpstr>
      <vt:lpstr>INPUTS!Print_Area</vt:lpstr>
      <vt:lpstr>Table_Actual</vt:lpstr>
      <vt:lpstr>Table_Forecast</vt:lpstr>
      <vt:lpstr>Table_Graph_Data</vt:lpstr>
      <vt:lpstr>FORECAST!Table_Invoice_details</vt:lpstr>
      <vt:lpstr>'FORECAST-UPDATE'!Table_Invoice_details</vt:lpstr>
      <vt:lpstr>Table_Invoice_details</vt:lpstr>
      <vt:lpstr>Table_Invoices</vt:lpstr>
      <vt:lpstr>FORECAST!Table_Planned</vt:lpstr>
      <vt:lpstr>'FORECAST-UPDATE'!Table_Planned</vt:lpstr>
      <vt:lpstr>Table_Planned</vt:lpstr>
      <vt:lpstr>Table_ProjectTeam</vt:lpstr>
    </vt:vector>
  </TitlesOfParts>
  <Manager>nova.mason@bq.qld.gov.au</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GCLRS3 Budget Dashboard</dc:title>
  <dc:subject>Dashboard</dc:subject>
  <dc:creator>Nova Mason</dc:creator>
  <cp:keywords>CC0 1.0</cp:keywords>
  <dc:description>This work is marked with CC0 1.0 Universal</dc:description>
  <cp:lastModifiedBy>Lydia Poteri</cp:lastModifiedBy>
  <cp:revision/>
  <dcterms:created xsi:type="dcterms:W3CDTF">2017-11-14T01:33:05Z</dcterms:created>
  <dcterms:modified xsi:type="dcterms:W3CDTF">2025-12-23T03:51:20Z</dcterms:modified>
  <cp:category>Transport Projects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0x01010053B45F5546C4134CA14404AADD0E4E4F</vt:lpwstr>
  </property>
  <property fmtid="{D5CDD505-2E9C-101B-9397-08002B2CF9AE}" pid="3" name="AuthorIds_UIVersion_26624">
    <vt:lpwstr>2593</vt:lpwstr>
  </property>
  <property fmtid="{D5CDD505-2E9C-101B-9397-08002B2CF9AE}" pid="4" name="MediaServiceImageTags">
    <vt:lpwstr/>
  </property>
</Properties>
</file>